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kvalifikace" sheetId="1" r:id="rId1"/>
    <sheet name="finále" sheetId="2" r:id="rId2"/>
    <sheet name="List1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10"/>
            <color indexed="8"/>
            <rFont val="Arial"/>
            <family val="2"/>
          </rPr>
          <t>Poslední přihlášená na webu</t>
        </r>
      </text>
    </comment>
  </commentList>
</comments>
</file>

<file path=xl/sharedStrings.xml><?xml version="1.0" encoding="utf-8"?>
<sst xmlns="http://schemas.openxmlformats.org/spreadsheetml/2006/main" count="397" uniqueCount="181">
  <si>
    <t>pořadí</t>
  </si>
  <si>
    <t>kategorie</t>
  </si>
  <si>
    <t xml:space="preserve">Ondřej </t>
  </si>
  <si>
    <t>Veselský</t>
  </si>
  <si>
    <t>LKO Vysočina</t>
  </si>
  <si>
    <t>Hynek</t>
  </si>
  <si>
    <t>Novák</t>
  </si>
  <si>
    <t>David</t>
  </si>
  <si>
    <t>Hladík</t>
  </si>
  <si>
    <t>Kača</t>
  </si>
  <si>
    <t>Dvořáková</t>
  </si>
  <si>
    <t>HO Javořice</t>
  </si>
  <si>
    <t>Lukáš</t>
  </si>
  <si>
    <t>Smejkal</t>
  </si>
  <si>
    <t xml:space="preserve"> </t>
  </si>
  <si>
    <t>Jan</t>
  </si>
  <si>
    <t>Knob</t>
  </si>
  <si>
    <t>no vole, tak to vevim :-)</t>
  </si>
  <si>
    <t>Roman</t>
  </si>
  <si>
    <t>Michal</t>
  </si>
  <si>
    <t>Man</t>
  </si>
  <si>
    <t>Karlos</t>
  </si>
  <si>
    <t>Lavička</t>
  </si>
  <si>
    <t>HOJ Javořice</t>
  </si>
  <si>
    <t>Pintar</t>
  </si>
  <si>
    <t>Marek</t>
  </si>
  <si>
    <t>Petr</t>
  </si>
  <si>
    <t xml:space="preserve">vojta </t>
  </si>
  <si>
    <t>vlk</t>
  </si>
  <si>
    <t>VysočinaBOULDERcup 2012 – 14.1. kvalifikace</t>
  </si>
  <si>
    <t>Pořadové číslo</t>
  </si>
  <si>
    <t>lezec:</t>
  </si>
  <si>
    <t>kategorie:</t>
  </si>
  <si>
    <t>Oddíl:</t>
  </si>
  <si>
    <t>boulder č:</t>
  </si>
  <si>
    <t>bodů v kvalifikaci:</t>
  </si>
  <si>
    <t>pokusů:</t>
  </si>
  <si>
    <t>průměr pokusů na boulder:</t>
  </si>
  <si>
    <t>děti</t>
  </si>
  <si>
    <t>přelezených boulderů:</t>
  </si>
  <si>
    <t>ženy</t>
  </si>
  <si>
    <t xml:space="preserve">LKO </t>
  </si>
  <si>
    <t>Zdenka</t>
  </si>
  <si>
    <t>Adamů</t>
  </si>
  <si>
    <t xml:space="preserve">Petra </t>
  </si>
  <si>
    <t>Novánková</t>
  </si>
  <si>
    <t>Terka</t>
  </si>
  <si>
    <t>Pavelcová</t>
  </si>
  <si>
    <t>HO4ák</t>
  </si>
  <si>
    <t>Markéta</t>
  </si>
  <si>
    <t>Prášková</t>
  </si>
  <si>
    <t>Michaela</t>
  </si>
  <si>
    <t>Šorfová</t>
  </si>
  <si>
    <t>Zavřelová</t>
  </si>
  <si>
    <t>Pechová</t>
  </si>
  <si>
    <t>ženy junioři</t>
  </si>
  <si>
    <t xml:space="preserve">Šárka </t>
  </si>
  <si>
    <t>Zachariášová</t>
  </si>
  <si>
    <t>Ž junioři</t>
  </si>
  <si>
    <t>Johanka</t>
  </si>
  <si>
    <t>Folejtarová</t>
  </si>
  <si>
    <t>začátečník</t>
  </si>
  <si>
    <t>Julie</t>
  </si>
  <si>
    <t>Janáková</t>
  </si>
  <si>
    <t>Lucie</t>
  </si>
  <si>
    <t>Kunorová</t>
  </si>
  <si>
    <t>Klára</t>
  </si>
  <si>
    <t>Milichovská</t>
  </si>
  <si>
    <t>neodevzdala</t>
  </si>
  <si>
    <t>veteráni</t>
  </si>
  <si>
    <t>Jirka</t>
  </si>
  <si>
    <t>Malík</t>
  </si>
  <si>
    <t>Martin</t>
  </si>
  <si>
    <t>Velíšek</t>
  </si>
  <si>
    <t>ledeč</t>
  </si>
  <si>
    <t xml:space="preserve">ilona </t>
  </si>
  <si>
    <t>tošková</t>
  </si>
  <si>
    <t>kluci</t>
  </si>
  <si>
    <t>Vítů</t>
  </si>
  <si>
    <t>starší kluci</t>
  </si>
  <si>
    <t>muži (prvních 10 šlo do finále)</t>
  </si>
  <si>
    <t>Vláďa</t>
  </si>
  <si>
    <t>Kratochvíl</t>
  </si>
  <si>
    <t>muži</t>
  </si>
  <si>
    <t>Jiří</t>
  </si>
  <si>
    <t>Bradáč</t>
  </si>
  <si>
    <t>Velké Meziříčí</t>
  </si>
  <si>
    <t>Josef</t>
  </si>
  <si>
    <t>Šlapák</t>
  </si>
  <si>
    <t>Kubíček</t>
  </si>
  <si>
    <t>Hrušovany</t>
  </si>
  <si>
    <t>Kohout</t>
  </si>
  <si>
    <t>Kamil</t>
  </si>
  <si>
    <t>Kubiska</t>
  </si>
  <si>
    <t>Holoubek</t>
  </si>
  <si>
    <t>Fejgl</t>
  </si>
  <si>
    <t>HO Přírodní vědy</t>
  </si>
  <si>
    <t>Tomáš</t>
  </si>
  <si>
    <t>Duchoň</t>
  </si>
  <si>
    <t>HOJavořice</t>
  </si>
  <si>
    <t>Kresáč</t>
  </si>
  <si>
    <t>Kocman</t>
  </si>
  <si>
    <t>HOHB</t>
  </si>
  <si>
    <t>Matouš</t>
  </si>
  <si>
    <t>¨</t>
  </si>
  <si>
    <t>Jakub</t>
  </si>
  <si>
    <t>Krejci</t>
  </si>
  <si>
    <t>Robert</t>
  </si>
  <si>
    <t>Švarc</t>
  </si>
  <si>
    <t>Pražák</t>
  </si>
  <si>
    <t>HO Přírodní Vědy</t>
  </si>
  <si>
    <t>Karel</t>
  </si>
  <si>
    <t>Trojan</t>
  </si>
  <si>
    <t>Jihlava</t>
  </si>
  <si>
    <t>Talavašek</t>
  </si>
  <si>
    <t>HK Jihlava</t>
  </si>
  <si>
    <t>Zbyněk</t>
  </si>
  <si>
    <t>Smrčka</t>
  </si>
  <si>
    <t>Körber</t>
  </si>
  <si>
    <t>šimon</t>
  </si>
  <si>
    <t>kadlec</t>
  </si>
  <si>
    <t>Langpaul</t>
  </si>
  <si>
    <t xml:space="preserve">Petr </t>
  </si>
  <si>
    <t xml:space="preserve">David </t>
  </si>
  <si>
    <t>muži junioři</t>
  </si>
  <si>
    <t>M junioři</t>
  </si>
  <si>
    <t>Mikuláš</t>
  </si>
  <si>
    <t>Kopecký</t>
  </si>
  <si>
    <t>Václav</t>
  </si>
  <si>
    <t xml:space="preserve">Lukáš </t>
  </si>
  <si>
    <t>Osvald</t>
  </si>
  <si>
    <t>Chotěboř</t>
  </si>
  <si>
    <t>Miroslav</t>
  </si>
  <si>
    <t>Musil</t>
  </si>
  <si>
    <t xml:space="preserve">tereza </t>
  </si>
  <si>
    <t>pospíšilová</t>
  </si>
  <si>
    <t>děti holky</t>
  </si>
  <si>
    <t>(dětem se počítalo co chyt, to bod)</t>
  </si>
  <si>
    <t xml:space="preserve">viktorie </t>
  </si>
  <si>
    <t>Trtíková</t>
  </si>
  <si>
    <t>počet přelezů</t>
  </si>
  <si>
    <t>hodnota boulderu: (počáteční hodota bodů / počtem přelezů)</t>
  </si>
  <si>
    <t>počáteční hodnota boulderu:</t>
  </si>
  <si>
    <t>pořadí celkem</t>
  </si>
  <si>
    <t>startovní pořadí</t>
  </si>
  <si>
    <t>vysočinaBOULDERcup 2012 14.1.2012 – finále muži</t>
  </si>
  <si>
    <t>(vysvětlivky dole na stránce)</t>
  </si>
  <si>
    <t>VysočinaBOULDERcup 2012 14.1.2012 - FINÁLE</t>
  </si>
  <si>
    <t>bodů (v nejlepších pokusech) celkem:</t>
  </si>
  <si>
    <t>body za top (top=5 bodů):</t>
  </si>
  <si>
    <t>celkem:</t>
  </si>
  <si>
    <t>číslo:</t>
  </si>
  <si>
    <t>boulder číslo:</t>
  </si>
  <si>
    <t>jméno:</t>
  </si>
  <si>
    <t>vláda</t>
  </si>
  <si>
    <t>pokus / dosažený chyt</t>
  </si>
  <si>
    <t>příjmení:</t>
  </si>
  <si>
    <t>kratochvíl</t>
  </si>
  <si>
    <t>top (ano / ne)</t>
  </si>
  <si>
    <t>lukáš</t>
  </si>
  <si>
    <t>smejkal</t>
  </si>
  <si>
    <t xml:space="preserve">jiří </t>
  </si>
  <si>
    <t>bradáč</t>
  </si>
  <si>
    <t>karlos</t>
  </si>
  <si>
    <t>lavička</t>
  </si>
  <si>
    <t>jan</t>
  </si>
  <si>
    <t>kubíček</t>
  </si>
  <si>
    <t>ondřej</t>
  </si>
  <si>
    <t>veselský</t>
  </si>
  <si>
    <t>kohout</t>
  </si>
  <si>
    <t>josef</t>
  </si>
  <si>
    <t>šlapák</t>
  </si>
  <si>
    <t xml:space="preserve">  </t>
  </si>
  <si>
    <t>kamil</t>
  </si>
  <si>
    <t>kubiska</t>
  </si>
  <si>
    <t>holoubek</t>
  </si>
  <si>
    <t>vysvětlivky:</t>
  </si>
  <si>
    <t>- označený top</t>
  </si>
  <si>
    <t>pořadí:</t>
  </si>
  <si>
    <t xml:space="preserve">- mezi druhým a třetím místem, kde kluci měli stejný počet bodů a topů rozhodlo, že Lukáš Smejkal měl ve třetím boulderu top na první pokus a Jiří Bradáč na druhý </t>
  </si>
  <si>
    <t>topy na mene pokusu nez 3 v poradi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</si>
</sst>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$ &quot;#,##0.00\ ;&quot; $ (&quot;#,##0.00\);&quot; $ - &quot;;@\ "/>
    <numFmt numFmtId="165" formatCode="&quot; $ &quot;#,##0\ ;&quot; $ (&quot;#,##0\);&quot; $ - &quot;;@\ "/>
    <numFmt numFmtId="166" formatCode="&quot;  &quot;#,##0.00\ ;&quot;  (&quot;#,##0.00\);&quot;  - &quot;;@\ "/>
    <numFmt numFmtId="167" formatCode="&quot;  &quot;#,##0\ ;&quot;  (&quot;#,##0\);&quot;  - &quot;;@\ "/>
    <numFmt numFmtId="168" formatCode="m/d/yyyy\ h:mm:ss;@"/>
    <numFmt numFmtId="169" formatCode="m/d/yyyy;@"/>
  </numFmts>
  <fonts count="44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9"/>
      <color indexed="8"/>
      <name val="Calibri"/>
      <family val="2"/>
    </font>
    <font>
      <b/>
      <sz val="15"/>
      <color indexed="8"/>
      <name val="Calibri"/>
      <family val="2"/>
    </font>
    <font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0" applyNumberFormat="0" applyBorder="0" applyProtection="0">
      <alignment vertical="center"/>
    </xf>
    <xf numFmtId="0" fontId="0" fillId="20" borderId="0" applyNumberFormat="0" applyBorder="0" applyProtection="0">
      <alignment vertical="center"/>
    </xf>
    <xf numFmtId="0" fontId="28" fillId="0" borderId="1" applyNumberFormat="0" applyFill="0" applyAlignment="0" applyProtection="0"/>
    <xf numFmtId="166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4" fontId="0" fillId="0" borderId="0" applyFill="0" applyBorder="0" applyProtection="0">
      <alignment vertical="center"/>
    </xf>
    <xf numFmtId="165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9" fontId="0" fillId="0" borderId="0" applyFill="0" applyBorder="0" applyProtection="0">
      <alignment vertical="center"/>
    </xf>
    <xf numFmtId="0" fontId="0" fillId="24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8" applyNumberFormat="0" applyAlignment="0" applyProtection="0"/>
    <xf numFmtId="0" fontId="40" fillId="27" borderId="8" applyNumberFormat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wrapText="1"/>
    </xf>
    <xf numFmtId="0" fontId="2" fillId="37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right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0" fillId="35" borderId="10" xfId="0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left" vertical="center"/>
    </xf>
    <xf numFmtId="0" fontId="2" fillId="38" borderId="10" xfId="0" applyFont="1" applyFill="1" applyBorder="1" applyAlignment="1">
      <alignment horizontal="left" wrapText="1"/>
    </xf>
    <xf numFmtId="0" fontId="0" fillId="20" borderId="10" xfId="0" applyFill="1" applyBorder="1" applyAlignment="1">
      <alignment horizontal="center" wrapText="1"/>
    </xf>
    <xf numFmtId="0" fontId="2" fillId="36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wrapText="1"/>
    </xf>
    <xf numFmtId="0" fontId="0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wrapText="1"/>
    </xf>
    <xf numFmtId="0" fontId="0" fillId="38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Alignment="1">
      <alignment vertical="center" textRotation="90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center"/>
    </xf>
    <xf numFmtId="2" fontId="2" fillId="0" borderId="0" xfId="0" applyNumberFormat="1" applyFont="1" applyFill="1" applyAlignment="1">
      <alignment horizontal="right" wrapText="1"/>
    </xf>
    <xf numFmtId="2" fontId="2" fillId="0" borderId="0" xfId="0" applyNumberFormat="1" applyFont="1" applyAlignment="1">
      <alignment wrapText="1"/>
    </xf>
    <xf numFmtId="0" fontId="0" fillId="0" borderId="0" xfId="0" applyAlignment="1">
      <alignment vertical="center" textRotation="90"/>
    </xf>
    <xf numFmtId="0" fontId="2" fillId="39" borderId="10" xfId="0" applyFont="1" applyFill="1" applyBorder="1" applyAlignment="1">
      <alignment horizontal="center" vertical="center" textRotation="90" wrapText="1"/>
    </xf>
    <xf numFmtId="0" fontId="4" fillId="37" borderId="10" xfId="42" applyFont="1" applyFill="1" applyBorder="1" applyAlignment="1">
      <alignment horizontal="center" vertical="center" textRotation="90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42" applyFont="1" applyFill="1" applyBorder="1" applyAlignment="1">
      <alignment horizontal="center" vertical="center" textRotation="90"/>
      <protection/>
    </xf>
    <xf numFmtId="0" fontId="4" fillId="0" borderId="10" xfId="42" applyFont="1" applyFill="1" applyBorder="1" applyAlignment="1">
      <alignment horizontal="center"/>
      <protection/>
    </xf>
    <xf numFmtId="0" fontId="4" fillId="0" borderId="10" xfId="42" applyFont="1" applyFill="1" applyBorder="1">
      <alignment/>
      <protection/>
    </xf>
    <xf numFmtId="0" fontId="0" fillId="0" borderId="0" xfId="0" applyFill="1" applyAlignment="1">
      <alignment vertical="center"/>
    </xf>
    <xf numFmtId="0" fontId="4" fillId="37" borderId="10" xfId="42" applyFont="1" applyFill="1" applyBorder="1" applyAlignment="1">
      <alignment horizontal="center"/>
      <protection/>
    </xf>
    <xf numFmtId="0" fontId="4" fillId="37" borderId="10" xfId="42" applyFont="1" applyFill="1" applyBorder="1">
      <alignment/>
      <protection/>
    </xf>
    <xf numFmtId="0" fontId="6" fillId="37" borderId="10" xfId="42" applyFont="1" applyFill="1" applyBorder="1" applyAlignment="1">
      <alignment horizontal="center"/>
      <protection/>
    </xf>
    <xf numFmtId="0" fontId="8" fillId="37" borderId="10" xfId="42" applyFont="1" applyFill="1" applyBorder="1" applyAlignment="1">
      <alignment/>
      <protection/>
    </xf>
    <xf numFmtId="0" fontId="3" fillId="37" borderId="10" xfId="42" applyFill="1" applyBorder="1" applyAlignment="1">
      <alignment horizontal="center"/>
      <protection/>
    </xf>
    <xf numFmtId="0" fontId="3" fillId="37" borderId="10" xfId="42" applyFill="1" applyBorder="1">
      <alignment/>
      <protection/>
    </xf>
    <xf numFmtId="0" fontId="6" fillId="37" borderId="10" xfId="42" applyFont="1" applyFill="1" applyBorder="1">
      <alignment/>
      <protection/>
    </xf>
    <xf numFmtId="0" fontId="6" fillId="20" borderId="10" xfId="42" applyFont="1" applyFill="1" applyBorder="1" applyAlignment="1">
      <alignment horizontal="center"/>
      <protection/>
    </xf>
    <xf numFmtId="0" fontId="3" fillId="37" borderId="10" xfId="42" applyFont="1" applyFill="1" applyBorder="1" applyAlignment="1">
      <alignment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7" borderId="10" xfId="42" applyFont="1" applyFill="1" applyBorder="1" applyAlignment="1">
      <alignment horizontal="center"/>
      <protection/>
    </xf>
    <xf numFmtId="0" fontId="4" fillId="37" borderId="11" xfId="42" applyFont="1" applyFill="1" applyBorder="1" applyAlignment="1">
      <alignment horizontal="center"/>
      <protection/>
    </xf>
    <xf numFmtId="0" fontId="4" fillId="37" borderId="11" xfId="42" applyFont="1" applyFill="1" applyBorder="1">
      <alignment/>
      <protection/>
    </xf>
    <xf numFmtId="0" fontId="6" fillId="37" borderId="11" xfId="42" applyFont="1" applyFill="1" applyBorder="1" applyAlignment="1">
      <alignment horizontal="center"/>
      <protection/>
    </xf>
    <xf numFmtId="0" fontId="8" fillId="37" borderId="11" xfId="42" applyFont="1" applyFill="1" applyBorder="1" applyAlignment="1">
      <alignment/>
      <protection/>
    </xf>
    <xf numFmtId="0" fontId="3" fillId="37" borderId="11" xfId="42" applyFill="1" applyBorder="1" applyAlignment="1">
      <alignment horizontal="center"/>
      <protection/>
    </xf>
    <xf numFmtId="0" fontId="3" fillId="37" borderId="11" xfId="42" applyFill="1" applyBorder="1">
      <alignment/>
      <protection/>
    </xf>
    <xf numFmtId="0" fontId="6" fillId="37" borderId="11" xfId="42" applyFont="1" applyFill="1" applyBorder="1">
      <alignment/>
      <protection/>
    </xf>
    <xf numFmtId="0" fontId="3" fillId="37" borderId="11" xfId="42" applyFill="1" applyBorder="1" applyAlignment="1">
      <alignment/>
      <protection/>
    </xf>
    <xf numFmtId="0" fontId="0" fillId="20" borderId="10" xfId="0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0" xfId="42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textRotation="90"/>
    </xf>
    <xf numFmtId="0" fontId="2" fillId="40" borderId="10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39" borderId="10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wrapText="1"/>
    </xf>
    <xf numFmtId="0" fontId="5" fillId="37" borderId="10" xfId="42" applyFont="1" applyFill="1" applyBorder="1" applyAlignment="1">
      <alignment horizontal="center" vertical="center"/>
      <protection/>
    </xf>
    <xf numFmtId="0" fontId="7" fillId="39" borderId="10" xfId="0" applyFont="1" applyFill="1" applyBorder="1" applyAlignment="1">
      <alignment horizontal="center" vertical="center"/>
    </xf>
    <xf numFmtId="0" fontId="6" fillId="37" borderId="10" xfId="42" applyFont="1" applyFill="1" applyBorder="1" applyAlignment="1">
      <alignment horizontal="center" vertical="center"/>
      <protection/>
    </xf>
    <xf numFmtId="0" fontId="4" fillId="37" borderId="10" xfId="42" applyFont="1" applyFill="1" applyBorder="1" applyAlignment="1">
      <alignment horizontal="center"/>
      <protection/>
    </xf>
    <xf numFmtId="0" fontId="6" fillId="37" borderId="10" xfId="42" applyFont="1" applyFill="1" applyBorder="1" applyAlignment="1">
      <alignment horizontal="center"/>
      <protection/>
    </xf>
    <xf numFmtId="0" fontId="9" fillId="37" borderId="10" xfId="42" applyFont="1" applyFill="1" applyBorder="1" applyAlignment="1">
      <alignment horizontal="center" vertical="center"/>
      <protection/>
    </xf>
    <xf numFmtId="0" fontId="4" fillId="37" borderId="10" xfId="42" applyFont="1" applyFill="1" applyBorder="1" applyAlignment="1">
      <alignment horizontal="center" vertical="center" wrapText="1"/>
      <protection/>
    </xf>
    <xf numFmtId="0" fontId="2" fillId="37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37" borderId="11" xfId="42" applyFont="1" applyFill="1" applyBorder="1" applyAlignment="1">
      <alignment horizontal="center" vertical="center"/>
      <protection/>
    </xf>
    <xf numFmtId="0" fontId="4" fillId="37" borderId="11" xfId="42" applyFont="1" applyFill="1" applyBorder="1" applyAlignment="1">
      <alignment horizontal="center"/>
      <protection/>
    </xf>
    <xf numFmtId="0" fontId="6" fillId="37" borderId="11" xfId="42" applyFont="1" applyFill="1" applyBorder="1" applyAlignment="1">
      <alignment horizontal="center"/>
      <protection/>
    </xf>
    <xf numFmtId="0" fontId="9" fillId="37" borderId="11" xfId="42" applyFont="1" applyFill="1" applyBorder="1" applyAlignment="1">
      <alignment horizontal="center" vertical="center"/>
      <protection/>
    </xf>
    <xf numFmtId="0" fontId="4" fillId="37" borderId="11" xfId="42" applyFont="1" applyFill="1" applyBorder="1" applyAlignment="1">
      <alignment horizontal="center" vertical="center" wrapText="1"/>
      <protection/>
    </xf>
    <xf numFmtId="0" fontId="2" fillId="37" borderId="11" xfId="0" applyFont="1" applyFill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ez názvu1" xfId="33"/>
    <cellStyle name="Bez názvu2" xfId="34"/>
    <cellStyle name="Celkem" xfId="35"/>
    <cellStyle name="Comma" xfId="36"/>
    <cellStyle name="Comma[0]" xfId="37"/>
    <cellStyle name="Currency" xfId="38"/>
    <cellStyle name="Currency[0]" xfId="39"/>
    <cellStyle name="Comma" xfId="40"/>
    <cellStyle name="Comma [0]" xfId="41"/>
    <cellStyle name="Excel Built-in Normal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Percent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3">
    <dxf>
      <font>
        <b val="0"/>
        <i val="0"/>
        <u val="none"/>
        <strike val="0"/>
        <sz val="10"/>
        <color indexed="8"/>
      </font>
      <fill>
        <patternFill patternType="solid">
          <fgColor indexed="49"/>
          <bgColor indexed="11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49"/>
          <bgColor indexed="11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D7E6B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2"/>
  <sheetViews>
    <sheetView tabSelected="1" zoomScale="90" zoomScaleNormal="90" zoomScalePageLayoutView="0" workbookViewId="0" topLeftCell="A4">
      <selection activeCell="AM4" sqref="AM4"/>
    </sheetView>
  </sheetViews>
  <sheetFormatPr defaultColWidth="16.140625" defaultRowHeight="13.5" customHeight="1"/>
  <cols>
    <col min="1" max="1" width="6.00390625" style="3" customWidth="1"/>
    <col min="2" max="2" width="3.421875" style="0" customWidth="1"/>
    <col min="3" max="3" width="5.421875" style="1" customWidth="1"/>
    <col min="4" max="4" width="11.57421875" style="1" customWidth="1"/>
    <col min="5" max="5" width="13.7109375" style="0" customWidth="1"/>
    <col min="6" max="6" width="10.28125" style="0" customWidth="1"/>
    <col min="7" max="7" width="13.8515625" style="0" customWidth="1"/>
    <col min="8" max="8" width="12.7109375" style="3" customWidth="1"/>
    <col min="9" max="32" width="3.28125" style="0" customWidth="1"/>
    <col min="33" max="38" width="0" style="0" hidden="1" customWidth="1"/>
    <col min="39" max="39" width="10.57421875" style="4" customWidth="1"/>
    <col min="40" max="40" width="8.421875" style="0" customWidth="1"/>
    <col min="41" max="41" width="11.140625" style="5" customWidth="1"/>
    <col min="42" max="42" width="6.140625" style="1" customWidth="1"/>
    <col min="43" max="50" width="6.140625" style="0" customWidth="1"/>
    <col min="51" max="51" width="7.140625" style="0" customWidth="1"/>
    <col min="52" max="52" width="11.57421875" style="0" customWidth="1"/>
    <col min="53" max="53" width="7.140625" style="0" customWidth="1"/>
  </cols>
  <sheetData>
    <row r="1" spans="1:42" ht="23.25" customHeight="1">
      <c r="A1" s="81" t="s">
        <v>29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</row>
    <row r="2" spans="1:42" ht="13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</row>
    <row r="3" spans="1:43" s="2" customFormat="1" ht="78.75" customHeight="1">
      <c r="A3" s="6" t="s">
        <v>1</v>
      </c>
      <c r="B3" s="7" t="s">
        <v>0</v>
      </c>
      <c r="C3" s="8" t="s">
        <v>30</v>
      </c>
      <c r="D3" s="83" t="s">
        <v>31</v>
      </c>
      <c r="E3" s="83"/>
      <c r="F3" s="10" t="s">
        <v>32</v>
      </c>
      <c r="G3" s="10" t="s">
        <v>33</v>
      </c>
      <c r="H3" s="9" t="s">
        <v>34</v>
      </c>
      <c r="I3" s="11">
        <v>1</v>
      </c>
      <c r="J3" s="11">
        <v>2</v>
      </c>
      <c r="K3" s="11">
        <v>3</v>
      </c>
      <c r="L3" s="11">
        <v>4</v>
      </c>
      <c r="M3" s="11">
        <v>5</v>
      </c>
      <c r="N3" s="11">
        <v>6</v>
      </c>
      <c r="O3" s="11">
        <v>7</v>
      </c>
      <c r="P3" s="11">
        <v>8</v>
      </c>
      <c r="Q3" s="11">
        <v>9</v>
      </c>
      <c r="R3" s="11">
        <v>10</v>
      </c>
      <c r="S3" s="11">
        <v>11</v>
      </c>
      <c r="T3" s="11">
        <v>12</v>
      </c>
      <c r="U3" s="11">
        <v>13</v>
      </c>
      <c r="V3" s="11">
        <v>14</v>
      </c>
      <c r="W3" s="11">
        <v>15</v>
      </c>
      <c r="X3" s="11">
        <v>16</v>
      </c>
      <c r="Y3" s="11">
        <v>17</v>
      </c>
      <c r="Z3" s="11">
        <v>18</v>
      </c>
      <c r="AA3" s="11">
        <v>19</v>
      </c>
      <c r="AB3" s="11">
        <v>20</v>
      </c>
      <c r="AC3" s="11">
        <v>21</v>
      </c>
      <c r="AD3" s="11">
        <v>22</v>
      </c>
      <c r="AE3" s="11">
        <v>23</v>
      </c>
      <c r="AF3" s="11">
        <v>24</v>
      </c>
      <c r="AG3" s="12"/>
      <c r="AH3" s="12"/>
      <c r="AI3" s="12"/>
      <c r="AJ3" s="12"/>
      <c r="AK3" s="12"/>
      <c r="AL3" s="12"/>
      <c r="AM3" s="13" t="s">
        <v>35</v>
      </c>
      <c r="AN3" s="10" t="s">
        <v>36</v>
      </c>
      <c r="AO3" s="14" t="s">
        <v>37</v>
      </c>
      <c r="AP3" s="10" t="s">
        <v>38</v>
      </c>
      <c r="AQ3" s="15"/>
    </row>
    <row r="4" spans="1:42" s="2" customFormat="1" ht="24.75" customHeight="1">
      <c r="A4" s="10"/>
      <c r="B4" s="16"/>
      <c r="C4" s="10"/>
      <c r="D4"/>
      <c r="E4" s="12"/>
      <c r="F4"/>
      <c r="G4"/>
      <c r="H4" s="11" t="s">
        <v>39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7"/>
      <c r="AN4" s="18"/>
      <c r="AO4" s="19"/>
      <c r="AP4" s="10"/>
    </row>
    <row r="5" spans="1:48" ht="13.5" customHeight="1">
      <c r="A5" s="84" t="s">
        <v>40</v>
      </c>
      <c r="B5" s="20">
        <v>1</v>
      </c>
      <c r="C5" s="21">
        <v>5</v>
      </c>
      <c r="D5" s="22" t="s">
        <v>9</v>
      </c>
      <c r="E5" s="22" t="s">
        <v>10</v>
      </c>
      <c r="F5" s="22" t="s">
        <v>40</v>
      </c>
      <c r="G5" s="22" t="s">
        <v>41</v>
      </c>
      <c r="H5" s="23">
        <f aca="true" t="shared" si="0" ref="H5:H36">SUM(I5:AL5)</f>
        <v>16</v>
      </c>
      <c r="I5" s="24">
        <v>1</v>
      </c>
      <c r="J5" s="24">
        <v>1</v>
      </c>
      <c r="K5" s="24">
        <v>1</v>
      </c>
      <c r="L5" s="24">
        <v>1</v>
      </c>
      <c r="M5" s="24">
        <v>1</v>
      </c>
      <c r="N5" s="24">
        <v>0</v>
      </c>
      <c r="O5" s="24">
        <v>1</v>
      </c>
      <c r="P5" s="24">
        <v>1</v>
      </c>
      <c r="Q5" s="24">
        <v>0</v>
      </c>
      <c r="R5" s="24">
        <v>1</v>
      </c>
      <c r="S5" s="24">
        <v>1</v>
      </c>
      <c r="T5" s="24">
        <v>1</v>
      </c>
      <c r="U5" s="24">
        <v>1</v>
      </c>
      <c r="V5" s="24">
        <v>1</v>
      </c>
      <c r="W5" s="24">
        <v>1</v>
      </c>
      <c r="X5" s="24">
        <v>0</v>
      </c>
      <c r="Y5" s="24">
        <v>0</v>
      </c>
      <c r="Z5" s="24">
        <v>1</v>
      </c>
      <c r="AA5" s="24">
        <v>0</v>
      </c>
      <c r="AB5" s="24">
        <v>0</v>
      </c>
      <c r="AC5" s="24">
        <v>0</v>
      </c>
      <c r="AD5" s="24">
        <v>1</v>
      </c>
      <c r="AE5" s="24">
        <v>0</v>
      </c>
      <c r="AF5" s="24">
        <v>1</v>
      </c>
      <c r="AM5" s="25">
        <f aca="true" t="shared" si="1" ref="AM5:AM36">I5*I$69+J5*J$69+K5*K$69+L5*L$69+M5*M$69+N5*N$69+O5*O$69+P5*P$69+Q5*Q$69+R5*R$69+S5*S$69+T5*T$69+U5*U$69+V5*V$69+W5*W$69+X5*X$69+Y5*Y$69+Z5*Z$69+AA5*AA$69+AB5*AB$69+AC5*AC$69+AD5*AD$69+AE5*AE$69+AF5*AF$69+AG5*AG$69+AH5*AH$69+AI5*AI$69+AJ5*AJ$69+AK5*AK$69+AL5*AL$69</f>
        <v>30.28760935609675</v>
      </c>
      <c r="AN5" s="10">
        <v>24</v>
      </c>
      <c r="AO5" s="26">
        <f aca="true" t="shared" si="2" ref="AO5:AO16">AN5/H5</f>
        <v>1.5</v>
      </c>
      <c r="AP5" s="11"/>
      <c r="AQ5" s="27"/>
      <c r="AR5" s="27"/>
      <c r="AS5" s="27"/>
      <c r="AT5" s="27"/>
      <c r="AU5" s="27"/>
      <c r="AV5" s="27"/>
    </row>
    <row r="6" spans="1:42" ht="13.5" customHeight="1">
      <c r="A6" s="84"/>
      <c r="B6" s="28">
        <f aca="true" t="shared" si="3" ref="B6:B12">B5+1</f>
        <v>2</v>
      </c>
      <c r="C6" s="29">
        <v>69</v>
      </c>
      <c r="D6" s="30" t="s">
        <v>42</v>
      </c>
      <c r="E6" s="31" t="s">
        <v>43</v>
      </c>
      <c r="F6" s="31" t="s">
        <v>40</v>
      </c>
      <c r="G6" s="31"/>
      <c r="H6" s="23">
        <f t="shared" si="0"/>
        <v>16</v>
      </c>
      <c r="I6" s="32">
        <v>1</v>
      </c>
      <c r="J6" s="32">
        <v>1</v>
      </c>
      <c r="K6" s="32">
        <v>1</v>
      </c>
      <c r="L6" s="32">
        <v>1</v>
      </c>
      <c r="M6" s="32">
        <v>1</v>
      </c>
      <c r="N6" s="32">
        <v>1</v>
      </c>
      <c r="O6" s="32">
        <v>1</v>
      </c>
      <c r="P6" s="32">
        <v>1</v>
      </c>
      <c r="Q6" s="24">
        <v>0</v>
      </c>
      <c r="R6" s="32">
        <v>1</v>
      </c>
      <c r="S6" s="32">
        <v>1</v>
      </c>
      <c r="T6" s="32">
        <v>1</v>
      </c>
      <c r="U6" s="32">
        <v>1</v>
      </c>
      <c r="V6" s="24">
        <v>0</v>
      </c>
      <c r="W6" s="32">
        <v>1</v>
      </c>
      <c r="X6" s="24">
        <v>0</v>
      </c>
      <c r="Y6" s="24">
        <v>0</v>
      </c>
      <c r="Z6" s="32">
        <v>1</v>
      </c>
      <c r="AA6" s="24">
        <v>0</v>
      </c>
      <c r="AB6" s="24">
        <v>0</v>
      </c>
      <c r="AC6" s="24">
        <v>0</v>
      </c>
      <c r="AD6" s="32">
        <v>1</v>
      </c>
      <c r="AE6" s="24">
        <v>0</v>
      </c>
      <c r="AF6" s="32">
        <v>1</v>
      </c>
      <c r="AM6" s="25">
        <f t="shared" si="1"/>
        <v>27.69020675869415</v>
      </c>
      <c r="AN6" s="10">
        <v>20</v>
      </c>
      <c r="AO6" s="26">
        <f t="shared" si="2"/>
        <v>1.25</v>
      </c>
      <c r="AP6" s="10"/>
    </row>
    <row r="7" spans="1:42" ht="13.5" customHeight="1">
      <c r="A7" s="84"/>
      <c r="B7" s="28">
        <f t="shared" si="3"/>
        <v>3</v>
      </c>
      <c r="C7" s="21">
        <v>62</v>
      </c>
      <c r="D7" s="33" t="s">
        <v>44</v>
      </c>
      <c r="E7" s="22" t="s">
        <v>45</v>
      </c>
      <c r="F7" s="22" t="s">
        <v>40</v>
      </c>
      <c r="G7" s="22"/>
      <c r="H7" s="23">
        <f t="shared" si="0"/>
        <v>12</v>
      </c>
      <c r="I7" s="24">
        <v>1</v>
      </c>
      <c r="J7" s="24">
        <v>1</v>
      </c>
      <c r="K7" s="24">
        <v>0</v>
      </c>
      <c r="L7" s="24">
        <v>1</v>
      </c>
      <c r="M7" s="24">
        <v>1</v>
      </c>
      <c r="N7" s="24">
        <v>1</v>
      </c>
      <c r="O7" s="24">
        <v>1</v>
      </c>
      <c r="P7" s="24">
        <v>1</v>
      </c>
      <c r="Q7" s="24">
        <v>0</v>
      </c>
      <c r="R7" s="24">
        <v>1</v>
      </c>
      <c r="S7" s="24">
        <v>1</v>
      </c>
      <c r="T7" s="24">
        <v>1</v>
      </c>
      <c r="U7" s="24">
        <v>0</v>
      </c>
      <c r="V7" s="24">
        <v>0</v>
      </c>
      <c r="W7" s="24">
        <v>1</v>
      </c>
      <c r="X7" s="24">
        <v>0</v>
      </c>
      <c r="Y7" s="24">
        <v>0</v>
      </c>
      <c r="Z7" s="24">
        <v>1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M7" s="25">
        <f t="shared" si="1"/>
        <v>17.47508070827399</v>
      </c>
      <c r="AN7" s="10">
        <v>12</v>
      </c>
      <c r="AO7" s="26">
        <f t="shared" si="2"/>
        <v>1</v>
      </c>
      <c r="AP7" s="10"/>
    </row>
    <row r="8" spans="1:42" ht="13.5" customHeight="1">
      <c r="A8" s="84"/>
      <c r="B8" s="34">
        <f t="shared" si="3"/>
        <v>4</v>
      </c>
      <c r="C8" s="35">
        <v>52</v>
      </c>
      <c r="D8" s="36" t="s">
        <v>46</v>
      </c>
      <c r="E8" s="36" t="s">
        <v>47</v>
      </c>
      <c r="F8" s="36" t="s">
        <v>40</v>
      </c>
      <c r="G8" s="36" t="s">
        <v>48</v>
      </c>
      <c r="H8" s="23">
        <f t="shared" si="0"/>
        <v>11</v>
      </c>
      <c r="I8" s="24">
        <v>1</v>
      </c>
      <c r="J8" s="24">
        <v>1</v>
      </c>
      <c r="K8" s="24">
        <v>0</v>
      </c>
      <c r="L8" s="24">
        <v>1</v>
      </c>
      <c r="M8" s="24">
        <v>1</v>
      </c>
      <c r="N8" s="24">
        <v>0</v>
      </c>
      <c r="O8" s="24">
        <v>1</v>
      </c>
      <c r="P8" s="24">
        <v>1</v>
      </c>
      <c r="Q8" s="24">
        <v>0</v>
      </c>
      <c r="R8" s="24">
        <v>1</v>
      </c>
      <c r="S8" s="24">
        <v>1</v>
      </c>
      <c r="T8" s="24">
        <v>1</v>
      </c>
      <c r="U8" s="24">
        <v>1</v>
      </c>
      <c r="V8" s="24">
        <v>0</v>
      </c>
      <c r="W8" s="24">
        <v>0</v>
      </c>
      <c r="X8" s="24">
        <v>0</v>
      </c>
      <c r="Y8" s="24">
        <v>0</v>
      </c>
      <c r="Z8" s="24">
        <v>1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M8" s="25">
        <f t="shared" si="1"/>
        <v>15.51793785113113</v>
      </c>
      <c r="AN8" s="10">
        <v>35</v>
      </c>
      <c r="AO8" s="26">
        <f t="shared" si="2"/>
        <v>3.1818181818181817</v>
      </c>
      <c r="AP8" s="10"/>
    </row>
    <row r="9" spans="1:42" ht="13.5" customHeight="1">
      <c r="A9" s="84"/>
      <c r="B9" s="34">
        <f t="shared" si="3"/>
        <v>5</v>
      </c>
      <c r="C9" s="37">
        <v>68</v>
      </c>
      <c r="D9" s="38" t="s">
        <v>49</v>
      </c>
      <c r="E9" s="39" t="s">
        <v>50</v>
      </c>
      <c r="F9" s="39" t="s">
        <v>40</v>
      </c>
      <c r="G9" s="39"/>
      <c r="H9" s="23">
        <f t="shared" si="0"/>
        <v>10</v>
      </c>
      <c r="I9" s="24">
        <v>1</v>
      </c>
      <c r="J9" s="24">
        <v>1</v>
      </c>
      <c r="K9" s="24">
        <v>0</v>
      </c>
      <c r="L9" s="24">
        <v>1</v>
      </c>
      <c r="M9" s="24">
        <v>1</v>
      </c>
      <c r="N9" s="24">
        <v>0</v>
      </c>
      <c r="O9" s="24">
        <v>1</v>
      </c>
      <c r="P9" s="24">
        <v>1</v>
      </c>
      <c r="Q9" s="24">
        <v>0</v>
      </c>
      <c r="R9" s="24">
        <v>1</v>
      </c>
      <c r="S9" s="24">
        <v>1</v>
      </c>
      <c r="T9" s="24">
        <v>0</v>
      </c>
      <c r="U9" s="24">
        <v>0</v>
      </c>
      <c r="V9" s="24">
        <v>0</v>
      </c>
      <c r="W9" s="24">
        <v>1</v>
      </c>
      <c r="X9" s="24">
        <v>0</v>
      </c>
      <c r="Y9" s="24">
        <v>0</v>
      </c>
      <c r="Z9" s="24">
        <v>1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M9" s="25">
        <f t="shared" si="1"/>
        <v>12.799756032949311</v>
      </c>
      <c r="AN9" s="10">
        <v>12</v>
      </c>
      <c r="AO9" s="26">
        <f t="shared" si="2"/>
        <v>1.2</v>
      </c>
      <c r="AP9" s="10"/>
    </row>
    <row r="10" spans="1:42" ht="13.5" customHeight="1">
      <c r="A10" s="84"/>
      <c r="B10" s="34">
        <f t="shared" si="3"/>
        <v>6</v>
      </c>
      <c r="C10" s="35">
        <v>39</v>
      </c>
      <c r="D10" s="36" t="s">
        <v>51</v>
      </c>
      <c r="E10" s="36" t="s">
        <v>52</v>
      </c>
      <c r="F10" s="36" t="s">
        <v>40</v>
      </c>
      <c r="G10" s="36" t="s">
        <v>4</v>
      </c>
      <c r="H10" s="23">
        <f t="shared" si="0"/>
        <v>8</v>
      </c>
      <c r="I10" s="32">
        <v>1</v>
      </c>
      <c r="J10" s="32">
        <v>1</v>
      </c>
      <c r="K10" s="24">
        <v>0</v>
      </c>
      <c r="L10" s="32">
        <v>1</v>
      </c>
      <c r="M10" s="32">
        <v>1</v>
      </c>
      <c r="N10" s="24">
        <v>0</v>
      </c>
      <c r="O10" s="32">
        <v>1</v>
      </c>
      <c r="P10" s="24">
        <v>0</v>
      </c>
      <c r="Q10" s="32">
        <v>1</v>
      </c>
      <c r="R10" s="24">
        <v>0</v>
      </c>
      <c r="S10" s="32">
        <v>1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32">
        <v>1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M10" s="25">
        <f t="shared" si="1"/>
        <v>11.162246483675055</v>
      </c>
      <c r="AN10" s="10">
        <v>9</v>
      </c>
      <c r="AO10" s="26">
        <f t="shared" si="2"/>
        <v>1.125</v>
      </c>
      <c r="AP10" s="10"/>
    </row>
    <row r="11" spans="1:42" ht="13.5" customHeight="1">
      <c r="A11" s="84"/>
      <c r="B11" s="34">
        <f t="shared" si="3"/>
        <v>7</v>
      </c>
      <c r="C11" s="37">
        <v>64</v>
      </c>
      <c r="D11" s="38" t="s">
        <v>51</v>
      </c>
      <c r="E11" s="39" t="s">
        <v>53</v>
      </c>
      <c r="F11" s="40" t="s">
        <v>40</v>
      </c>
      <c r="G11" s="40"/>
      <c r="H11" s="23">
        <f t="shared" si="0"/>
        <v>7</v>
      </c>
      <c r="I11" s="32">
        <v>1</v>
      </c>
      <c r="J11" s="32">
        <v>1</v>
      </c>
      <c r="K11" s="24">
        <v>0</v>
      </c>
      <c r="L11" s="32">
        <v>1</v>
      </c>
      <c r="M11" s="32">
        <v>1</v>
      </c>
      <c r="N11" s="24">
        <v>0</v>
      </c>
      <c r="O11" s="32">
        <v>1</v>
      </c>
      <c r="P11" s="24">
        <v>0</v>
      </c>
      <c r="Q11" s="24">
        <v>0</v>
      </c>
      <c r="R11" s="32">
        <v>1</v>
      </c>
      <c r="S11" s="32">
        <v>1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M11" s="25">
        <f t="shared" si="1"/>
        <v>8.11793785113113</v>
      </c>
      <c r="AN11" s="10">
        <v>9</v>
      </c>
      <c r="AO11" s="26">
        <f t="shared" si="2"/>
        <v>1.2857142857142858</v>
      </c>
      <c r="AP11" s="10"/>
    </row>
    <row r="12" spans="1:42" ht="13.5" customHeight="1">
      <c r="A12" s="84"/>
      <c r="B12" s="34">
        <f t="shared" si="3"/>
        <v>8</v>
      </c>
      <c r="C12" s="37">
        <v>74</v>
      </c>
      <c r="D12" s="38" t="s">
        <v>49</v>
      </c>
      <c r="E12" s="39" t="s">
        <v>54</v>
      </c>
      <c r="F12" s="39" t="s">
        <v>40</v>
      </c>
      <c r="G12" s="39"/>
      <c r="H12" s="23">
        <f t="shared" si="0"/>
        <v>4</v>
      </c>
      <c r="I12" s="24">
        <v>0</v>
      </c>
      <c r="J12" s="24">
        <v>1</v>
      </c>
      <c r="K12" s="24">
        <v>0</v>
      </c>
      <c r="L12" s="24">
        <v>0</v>
      </c>
      <c r="M12" s="24">
        <v>1</v>
      </c>
      <c r="N12" s="24">
        <v>0</v>
      </c>
      <c r="O12" s="24">
        <v>0</v>
      </c>
      <c r="P12" s="24">
        <v>0</v>
      </c>
      <c r="Q12" s="24">
        <v>0</v>
      </c>
      <c r="R12" s="24">
        <v>1</v>
      </c>
      <c r="S12" s="24">
        <v>1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M12" s="25">
        <f t="shared" si="1"/>
        <v>4.4896019013666075</v>
      </c>
      <c r="AN12" s="10">
        <v>6</v>
      </c>
      <c r="AO12" s="26">
        <f t="shared" si="2"/>
        <v>1.5</v>
      </c>
      <c r="AP12" s="10"/>
    </row>
    <row r="13" spans="1:42" ht="13.5" customHeight="1">
      <c r="A13" s="85" t="s">
        <v>55</v>
      </c>
      <c r="B13" s="20">
        <v>1</v>
      </c>
      <c r="C13" s="21">
        <v>15</v>
      </c>
      <c r="D13" s="22" t="s">
        <v>56</v>
      </c>
      <c r="E13" s="22" t="s">
        <v>57</v>
      </c>
      <c r="F13" s="22" t="s">
        <v>58</v>
      </c>
      <c r="G13" s="22"/>
      <c r="H13" s="23">
        <f t="shared" si="0"/>
        <v>8</v>
      </c>
      <c r="I13" s="24">
        <v>1</v>
      </c>
      <c r="J13" s="24">
        <v>1</v>
      </c>
      <c r="K13" s="24">
        <v>0</v>
      </c>
      <c r="L13" s="24">
        <v>1</v>
      </c>
      <c r="M13" s="24">
        <v>1</v>
      </c>
      <c r="N13" s="24">
        <v>0</v>
      </c>
      <c r="O13" s="24">
        <v>1</v>
      </c>
      <c r="P13" s="24">
        <v>0</v>
      </c>
      <c r="Q13" s="24">
        <v>0</v>
      </c>
      <c r="R13" s="24">
        <v>1</v>
      </c>
      <c r="S13" s="24">
        <v>1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1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M13" s="25">
        <f t="shared" si="1"/>
        <v>9.481574214767493</v>
      </c>
      <c r="AN13" s="10">
        <v>9</v>
      </c>
      <c r="AO13" s="26">
        <f t="shared" si="2"/>
        <v>1.125</v>
      </c>
      <c r="AP13" s="10"/>
    </row>
    <row r="14" spans="1:42" ht="13.5" customHeight="1">
      <c r="A14" s="85"/>
      <c r="B14" s="20">
        <f>B13+1</f>
        <v>2</v>
      </c>
      <c r="C14" s="21">
        <v>58</v>
      </c>
      <c r="D14" s="22" t="s">
        <v>59</v>
      </c>
      <c r="E14" s="22" t="s">
        <v>60</v>
      </c>
      <c r="F14" s="22" t="s">
        <v>58</v>
      </c>
      <c r="G14" s="22" t="s">
        <v>61</v>
      </c>
      <c r="H14" s="23">
        <f t="shared" si="0"/>
        <v>7</v>
      </c>
      <c r="I14" s="24">
        <v>1</v>
      </c>
      <c r="J14" s="24">
        <v>1</v>
      </c>
      <c r="K14" s="24">
        <v>0</v>
      </c>
      <c r="L14" s="24">
        <v>1</v>
      </c>
      <c r="M14" s="24">
        <v>1</v>
      </c>
      <c r="N14" s="24">
        <v>0</v>
      </c>
      <c r="O14" s="24">
        <v>1</v>
      </c>
      <c r="P14" s="24">
        <v>0</v>
      </c>
      <c r="Q14" s="24">
        <v>0</v>
      </c>
      <c r="R14" s="24">
        <v>1</v>
      </c>
      <c r="S14" s="24">
        <v>1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M14" s="25">
        <f t="shared" si="1"/>
        <v>8.11793785113113</v>
      </c>
      <c r="AN14" s="10">
        <v>7</v>
      </c>
      <c r="AO14" s="26">
        <f t="shared" si="2"/>
        <v>1</v>
      </c>
      <c r="AP14" s="10"/>
    </row>
    <row r="15" spans="1:42" ht="13.5" customHeight="1">
      <c r="A15" s="85"/>
      <c r="B15" s="20">
        <f>B14+1</f>
        <v>3</v>
      </c>
      <c r="C15" s="21">
        <v>59</v>
      </c>
      <c r="D15" s="22" t="s">
        <v>62</v>
      </c>
      <c r="E15" s="22" t="s">
        <v>63</v>
      </c>
      <c r="F15" s="22" t="s">
        <v>58</v>
      </c>
      <c r="G15" s="22" t="s">
        <v>61</v>
      </c>
      <c r="H15" s="23">
        <f t="shared" si="0"/>
        <v>7</v>
      </c>
      <c r="I15" s="24">
        <v>1</v>
      </c>
      <c r="J15" s="24">
        <v>1</v>
      </c>
      <c r="K15" s="24">
        <v>0</v>
      </c>
      <c r="L15" s="24">
        <v>1</v>
      </c>
      <c r="M15" s="24">
        <v>1</v>
      </c>
      <c r="N15" s="24">
        <v>0</v>
      </c>
      <c r="O15" s="24">
        <v>1</v>
      </c>
      <c r="P15" s="24">
        <v>0</v>
      </c>
      <c r="Q15" s="24">
        <v>0</v>
      </c>
      <c r="R15" s="24">
        <v>1</v>
      </c>
      <c r="S15" s="24">
        <v>1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M15" s="25">
        <f t="shared" si="1"/>
        <v>8.11793785113113</v>
      </c>
      <c r="AN15" s="10">
        <v>8</v>
      </c>
      <c r="AO15" s="26">
        <f t="shared" si="2"/>
        <v>1.1428571428571428</v>
      </c>
      <c r="AP15" s="10"/>
    </row>
    <row r="16" spans="1:42" ht="13.5" customHeight="1">
      <c r="A16" s="85"/>
      <c r="B16" s="34">
        <f>B15+1</f>
        <v>4</v>
      </c>
      <c r="C16" s="37">
        <v>71</v>
      </c>
      <c r="D16" s="38" t="s">
        <v>64</v>
      </c>
      <c r="E16" s="39" t="s">
        <v>65</v>
      </c>
      <c r="F16" s="39" t="s">
        <v>58</v>
      </c>
      <c r="G16" s="39"/>
      <c r="H16" s="23">
        <f t="shared" si="0"/>
        <v>6</v>
      </c>
      <c r="I16" s="24">
        <v>0</v>
      </c>
      <c r="J16" s="32">
        <v>1</v>
      </c>
      <c r="K16" s="24">
        <v>0</v>
      </c>
      <c r="L16" s="32">
        <v>1</v>
      </c>
      <c r="M16" s="32">
        <v>1</v>
      </c>
      <c r="N16" s="24">
        <v>0</v>
      </c>
      <c r="O16" s="32">
        <v>1</v>
      </c>
      <c r="P16" s="24">
        <v>0</v>
      </c>
      <c r="Q16" s="24">
        <v>0</v>
      </c>
      <c r="R16" s="32">
        <v>1</v>
      </c>
      <c r="S16" s="32">
        <v>1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M16" s="25">
        <f t="shared" si="1"/>
        <v>6.867937851131129</v>
      </c>
      <c r="AN16" s="10">
        <v>7</v>
      </c>
      <c r="AO16" s="26">
        <f t="shared" si="2"/>
        <v>1.1666666666666667</v>
      </c>
      <c r="AP16" s="10"/>
    </row>
    <row r="17" spans="1:42" ht="13.5" customHeight="1">
      <c r="A17" s="85"/>
      <c r="B17" s="34">
        <f>B16+1</f>
        <v>5</v>
      </c>
      <c r="C17" s="37">
        <v>65</v>
      </c>
      <c r="D17" s="38" t="s">
        <v>66</v>
      </c>
      <c r="E17" s="39" t="s">
        <v>67</v>
      </c>
      <c r="F17" s="39" t="s">
        <v>58</v>
      </c>
      <c r="G17" s="39"/>
      <c r="H17" s="23">
        <f t="shared" si="0"/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M17" s="25">
        <f t="shared" si="1"/>
        <v>0</v>
      </c>
      <c r="AN17" s="10"/>
      <c r="AO17" s="26" t="s">
        <v>68</v>
      </c>
      <c r="AP17" s="10"/>
    </row>
    <row r="18" spans="1:42" ht="13.5" customHeight="1">
      <c r="A18" s="86" t="s">
        <v>69</v>
      </c>
      <c r="B18" s="20">
        <v>1</v>
      </c>
      <c r="C18" s="21">
        <v>9</v>
      </c>
      <c r="D18" s="22" t="s">
        <v>18</v>
      </c>
      <c r="E18" s="22" t="s">
        <v>12</v>
      </c>
      <c r="F18" s="22" t="s">
        <v>69</v>
      </c>
      <c r="G18" s="22" t="s">
        <v>4</v>
      </c>
      <c r="H18" s="23">
        <f t="shared" si="0"/>
        <v>15</v>
      </c>
      <c r="I18" s="32">
        <v>1</v>
      </c>
      <c r="J18" s="32">
        <v>1</v>
      </c>
      <c r="K18" s="24">
        <v>0</v>
      </c>
      <c r="L18" s="32">
        <v>1</v>
      </c>
      <c r="M18" s="32">
        <v>1</v>
      </c>
      <c r="N18" s="32">
        <v>1</v>
      </c>
      <c r="O18" s="24">
        <v>0</v>
      </c>
      <c r="P18" s="32">
        <v>1</v>
      </c>
      <c r="Q18" s="32">
        <v>1</v>
      </c>
      <c r="R18" s="32">
        <v>1</v>
      </c>
      <c r="S18" s="32">
        <v>1</v>
      </c>
      <c r="T18" s="32">
        <v>1</v>
      </c>
      <c r="U18" s="32">
        <v>1</v>
      </c>
      <c r="V18" s="24">
        <v>0</v>
      </c>
      <c r="W18" s="32">
        <v>1</v>
      </c>
      <c r="X18" s="24">
        <v>0</v>
      </c>
      <c r="Y18" s="24">
        <v>0</v>
      </c>
      <c r="Z18" s="32">
        <v>1</v>
      </c>
      <c r="AA18" s="24">
        <v>0</v>
      </c>
      <c r="AB18" s="24">
        <v>0</v>
      </c>
      <c r="AC18" s="24">
        <v>0</v>
      </c>
      <c r="AD18" s="32">
        <v>1</v>
      </c>
      <c r="AE18" s="24">
        <v>0</v>
      </c>
      <c r="AF18" s="32">
        <v>1</v>
      </c>
      <c r="AM18" s="25">
        <f t="shared" si="1"/>
        <v>25.793448055212757</v>
      </c>
      <c r="AN18" s="10">
        <v>25</v>
      </c>
      <c r="AO18" s="26">
        <f>AN18/H18</f>
        <v>1.6666666666666667</v>
      </c>
      <c r="AP18" s="10"/>
    </row>
    <row r="19" spans="1:42" ht="13.5" customHeight="1">
      <c r="A19" s="86"/>
      <c r="B19" s="28">
        <f>B18+1</f>
        <v>2</v>
      </c>
      <c r="C19" s="29">
        <v>70</v>
      </c>
      <c r="D19" s="30" t="s">
        <v>70</v>
      </c>
      <c r="E19" s="31" t="s">
        <v>71</v>
      </c>
      <c r="F19" s="31" t="s">
        <v>69</v>
      </c>
      <c r="G19" s="31"/>
      <c r="H19" s="23">
        <f t="shared" si="0"/>
        <v>11</v>
      </c>
      <c r="I19" s="32">
        <v>1</v>
      </c>
      <c r="J19" s="32">
        <v>1</v>
      </c>
      <c r="K19" s="24">
        <v>0</v>
      </c>
      <c r="L19" s="32">
        <v>1</v>
      </c>
      <c r="M19" s="32">
        <v>1</v>
      </c>
      <c r="N19" s="24">
        <v>0</v>
      </c>
      <c r="O19" s="32">
        <v>1</v>
      </c>
      <c r="P19" s="24">
        <v>0</v>
      </c>
      <c r="Q19" s="24">
        <v>0</v>
      </c>
      <c r="R19" s="32">
        <v>1</v>
      </c>
      <c r="S19" s="32">
        <v>1</v>
      </c>
      <c r="T19" s="32">
        <v>1</v>
      </c>
      <c r="U19" s="24">
        <v>0</v>
      </c>
      <c r="V19" s="24">
        <v>0</v>
      </c>
      <c r="W19" s="32">
        <v>1</v>
      </c>
      <c r="X19" s="24">
        <v>0</v>
      </c>
      <c r="Y19" s="24">
        <v>0</v>
      </c>
      <c r="Z19" s="32">
        <v>1</v>
      </c>
      <c r="AA19" s="24">
        <v>0</v>
      </c>
      <c r="AB19" s="24">
        <v>0</v>
      </c>
      <c r="AC19" s="24">
        <v>0</v>
      </c>
      <c r="AD19" s="32">
        <v>1</v>
      </c>
      <c r="AE19" s="24">
        <v>0</v>
      </c>
      <c r="AF19" s="24">
        <v>0</v>
      </c>
      <c r="AM19" s="25">
        <f t="shared" si="1"/>
        <v>14.942613175806454</v>
      </c>
      <c r="AN19" s="10">
        <v>14</v>
      </c>
      <c r="AO19" s="26">
        <f>AN19/H19</f>
        <v>1.2727272727272727</v>
      </c>
      <c r="AP19" s="10"/>
    </row>
    <row r="20" spans="1:42" ht="13.5" customHeight="1">
      <c r="A20" s="86"/>
      <c r="B20" s="28">
        <f>B19+1</f>
        <v>3</v>
      </c>
      <c r="C20" s="21">
        <v>33</v>
      </c>
      <c r="D20" s="22" t="s">
        <v>72</v>
      </c>
      <c r="E20" s="22" t="s">
        <v>73</v>
      </c>
      <c r="F20" s="22" t="s">
        <v>69</v>
      </c>
      <c r="G20" s="22" t="s">
        <v>74</v>
      </c>
      <c r="H20" s="23">
        <f t="shared" si="0"/>
        <v>8</v>
      </c>
      <c r="I20" s="24">
        <v>1</v>
      </c>
      <c r="J20" s="24">
        <v>1</v>
      </c>
      <c r="K20" s="24">
        <v>0</v>
      </c>
      <c r="L20" s="24">
        <v>1</v>
      </c>
      <c r="M20" s="24">
        <v>1</v>
      </c>
      <c r="N20" s="24">
        <v>0</v>
      </c>
      <c r="O20" s="24">
        <v>1</v>
      </c>
      <c r="P20" s="24">
        <v>0</v>
      </c>
      <c r="Q20" s="24">
        <v>0</v>
      </c>
      <c r="R20" s="24">
        <v>1</v>
      </c>
      <c r="S20" s="24">
        <v>1</v>
      </c>
      <c r="T20" s="24">
        <v>0</v>
      </c>
      <c r="U20" s="24">
        <v>0</v>
      </c>
      <c r="V20" s="24">
        <v>0</v>
      </c>
      <c r="W20" s="24">
        <v>1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M20" s="25">
        <f t="shared" si="1"/>
        <v>9.61793785113113</v>
      </c>
      <c r="AN20" s="10">
        <v>11</v>
      </c>
      <c r="AO20" s="26">
        <f>AN20/H20</f>
        <v>1.375</v>
      </c>
      <c r="AP20" s="10"/>
    </row>
    <row r="21" spans="1:42" ht="13.5" customHeight="1">
      <c r="A21" s="86"/>
      <c r="B21" s="34">
        <f>B20+1</f>
        <v>4</v>
      </c>
      <c r="C21" s="35">
        <v>24</v>
      </c>
      <c r="D21" s="36" t="s">
        <v>75</v>
      </c>
      <c r="E21" s="36" t="s">
        <v>76</v>
      </c>
      <c r="F21" s="36" t="s">
        <v>69</v>
      </c>
      <c r="G21" s="36"/>
      <c r="H21" s="23">
        <f t="shared" si="0"/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M21" s="25">
        <f t="shared" si="1"/>
        <v>0</v>
      </c>
      <c r="AN21" s="10"/>
      <c r="AO21" s="26" t="s">
        <v>68</v>
      </c>
      <c r="AP21" s="10"/>
    </row>
    <row r="22" spans="1:42" ht="13.5" customHeight="1">
      <c r="A22" s="10" t="s">
        <v>77</v>
      </c>
      <c r="B22" s="20">
        <v>1</v>
      </c>
      <c r="C22" s="35">
        <v>32</v>
      </c>
      <c r="D22" s="36" t="s">
        <v>26</v>
      </c>
      <c r="E22" s="36" t="s">
        <v>78</v>
      </c>
      <c r="F22" s="36" t="s">
        <v>79</v>
      </c>
      <c r="G22" s="36" t="s">
        <v>74</v>
      </c>
      <c r="H22" s="23">
        <f t="shared" si="0"/>
        <v>7</v>
      </c>
      <c r="I22" s="24">
        <v>0</v>
      </c>
      <c r="J22" s="32">
        <v>1</v>
      </c>
      <c r="K22" s="24">
        <v>0</v>
      </c>
      <c r="L22" s="32">
        <v>1</v>
      </c>
      <c r="M22" s="32">
        <v>1</v>
      </c>
      <c r="N22" s="24">
        <v>0</v>
      </c>
      <c r="O22" s="32">
        <v>1</v>
      </c>
      <c r="P22" s="24">
        <v>0</v>
      </c>
      <c r="Q22" s="24">
        <v>0</v>
      </c>
      <c r="R22" s="32">
        <v>1</v>
      </c>
      <c r="S22" s="32">
        <v>1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32">
        <v>1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M22" s="25">
        <f t="shared" si="1"/>
        <v>8.231574214767493</v>
      </c>
      <c r="AN22" s="10">
        <v>12</v>
      </c>
      <c r="AO22" s="26">
        <f aca="true" t="shared" si="4" ref="AO22:AO61">AN22/H22</f>
        <v>1.7142857142857142</v>
      </c>
      <c r="AP22" s="10"/>
    </row>
    <row r="23" spans="1:42" ht="13.5" customHeight="1">
      <c r="A23" s="87" t="s">
        <v>80</v>
      </c>
      <c r="B23" s="20">
        <v>1</v>
      </c>
      <c r="C23" s="21">
        <v>40</v>
      </c>
      <c r="D23" s="22" t="s">
        <v>81</v>
      </c>
      <c r="E23" s="22" t="s">
        <v>82</v>
      </c>
      <c r="F23" s="22" t="s">
        <v>83</v>
      </c>
      <c r="G23" s="22" t="s">
        <v>48</v>
      </c>
      <c r="H23" s="23">
        <f t="shared" si="0"/>
        <v>24</v>
      </c>
      <c r="I23" s="32">
        <v>1</v>
      </c>
      <c r="J23" s="32">
        <v>1</v>
      </c>
      <c r="K23" s="32">
        <v>1</v>
      </c>
      <c r="L23" s="32">
        <v>1</v>
      </c>
      <c r="M23" s="32">
        <v>1</v>
      </c>
      <c r="N23" s="32">
        <v>1</v>
      </c>
      <c r="O23" s="32">
        <v>1</v>
      </c>
      <c r="P23" s="32">
        <v>1</v>
      </c>
      <c r="Q23" s="32">
        <v>1</v>
      </c>
      <c r="R23" s="32">
        <v>1</v>
      </c>
      <c r="S23" s="32">
        <v>1</v>
      </c>
      <c r="T23" s="32">
        <v>1</v>
      </c>
      <c r="U23" s="32">
        <v>1</v>
      </c>
      <c r="V23" s="32">
        <v>1</v>
      </c>
      <c r="W23" s="32">
        <v>1</v>
      </c>
      <c r="X23" s="32">
        <v>1</v>
      </c>
      <c r="Y23" s="32">
        <v>1</v>
      </c>
      <c r="Z23" s="32">
        <v>1</v>
      </c>
      <c r="AA23" s="32">
        <v>1</v>
      </c>
      <c r="AB23" s="32">
        <v>1</v>
      </c>
      <c r="AC23" s="32">
        <v>1</v>
      </c>
      <c r="AD23" s="32">
        <v>1</v>
      </c>
      <c r="AE23" s="32">
        <v>1</v>
      </c>
      <c r="AF23" s="32">
        <v>1</v>
      </c>
      <c r="AM23" s="25">
        <f t="shared" si="1"/>
        <v>94.02786909635647</v>
      </c>
      <c r="AN23" s="10">
        <v>37</v>
      </c>
      <c r="AO23" s="26">
        <f t="shared" si="4"/>
        <v>1.5416666666666667</v>
      </c>
      <c r="AP23" s="10"/>
    </row>
    <row r="24" spans="1:42" ht="13.5" customHeight="1">
      <c r="A24" s="87"/>
      <c r="B24" s="20">
        <f aca="true" t="shared" si="5" ref="B24:B53">B23+1</f>
        <v>2</v>
      </c>
      <c r="C24" s="21">
        <v>56</v>
      </c>
      <c r="D24" s="22" t="s">
        <v>84</v>
      </c>
      <c r="E24" s="22" t="s">
        <v>85</v>
      </c>
      <c r="F24" s="22" t="s">
        <v>83</v>
      </c>
      <c r="G24" s="22" t="s">
        <v>86</v>
      </c>
      <c r="H24" s="23">
        <f t="shared" si="0"/>
        <v>24</v>
      </c>
      <c r="I24" s="32">
        <v>1</v>
      </c>
      <c r="J24" s="32">
        <v>1</v>
      </c>
      <c r="K24" s="32">
        <v>1</v>
      </c>
      <c r="L24" s="32">
        <v>1</v>
      </c>
      <c r="M24" s="32">
        <v>1</v>
      </c>
      <c r="N24" s="32">
        <v>1</v>
      </c>
      <c r="O24" s="32">
        <v>1</v>
      </c>
      <c r="P24" s="32">
        <v>1</v>
      </c>
      <c r="Q24" s="32">
        <v>1</v>
      </c>
      <c r="R24" s="32">
        <v>1</v>
      </c>
      <c r="S24" s="32">
        <v>1</v>
      </c>
      <c r="T24" s="32">
        <v>1</v>
      </c>
      <c r="U24" s="32">
        <v>1</v>
      </c>
      <c r="V24" s="32">
        <v>1</v>
      </c>
      <c r="W24" s="32">
        <v>1</v>
      </c>
      <c r="X24" s="32">
        <v>1</v>
      </c>
      <c r="Y24" s="32">
        <v>1</v>
      </c>
      <c r="Z24" s="32">
        <v>1</v>
      </c>
      <c r="AA24" s="32">
        <v>1</v>
      </c>
      <c r="AB24" s="32">
        <v>1</v>
      </c>
      <c r="AC24" s="32">
        <v>1</v>
      </c>
      <c r="AD24" s="32">
        <v>1</v>
      </c>
      <c r="AE24" s="32">
        <v>1</v>
      </c>
      <c r="AF24" s="32">
        <v>1</v>
      </c>
      <c r="AM24" s="25">
        <f t="shared" si="1"/>
        <v>94.02786909635647</v>
      </c>
      <c r="AN24" s="10">
        <v>42</v>
      </c>
      <c r="AO24" s="26">
        <f t="shared" si="4"/>
        <v>1.75</v>
      </c>
      <c r="AP24" s="10"/>
    </row>
    <row r="25" spans="1:42" ht="13.5" customHeight="1">
      <c r="A25" s="87"/>
      <c r="B25" s="20">
        <f t="shared" si="5"/>
        <v>3</v>
      </c>
      <c r="C25" s="21">
        <v>7</v>
      </c>
      <c r="D25" s="22" t="s">
        <v>12</v>
      </c>
      <c r="E25" s="22" t="s">
        <v>13</v>
      </c>
      <c r="F25" s="22" t="s">
        <v>83</v>
      </c>
      <c r="G25" s="22" t="s">
        <v>4</v>
      </c>
      <c r="H25" s="23">
        <f t="shared" si="0"/>
        <v>23</v>
      </c>
      <c r="I25" s="32">
        <v>1</v>
      </c>
      <c r="J25" s="32">
        <v>1</v>
      </c>
      <c r="K25" s="32">
        <v>1</v>
      </c>
      <c r="L25" s="32">
        <v>1</v>
      </c>
      <c r="M25" s="32">
        <v>1</v>
      </c>
      <c r="N25" s="32">
        <v>1</v>
      </c>
      <c r="O25" s="32">
        <v>1</v>
      </c>
      <c r="P25" s="32">
        <v>1</v>
      </c>
      <c r="Q25" s="32">
        <v>1</v>
      </c>
      <c r="R25" s="32">
        <v>1</v>
      </c>
      <c r="S25" s="32">
        <v>1</v>
      </c>
      <c r="T25" s="32">
        <v>1</v>
      </c>
      <c r="U25" s="32">
        <v>1</v>
      </c>
      <c r="V25" s="32">
        <v>1</v>
      </c>
      <c r="W25" s="32">
        <v>1</v>
      </c>
      <c r="X25" s="32">
        <v>1</v>
      </c>
      <c r="Y25" s="32">
        <v>1</v>
      </c>
      <c r="Z25" s="32">
        <v>1</v>
      </c>
      <c r="AA25" s="32">
        <v>1</v>
      </c>
      <c r="AB25" s="24">
        <v>0</v>
      </c>
      <c r="AC25" s="32">
        <v>1</v>
      </c>
      <c r="AD25" s="32">
        <v>1</v>
      </c>
      <c r="AE25" s="32">
        <v>1</v>
      </c>
      <c r="AF25" s="32">
        <v>1</v>
      </c>
      <c r="AM25" s="25">
        <f t="shared" si="1"/>
        <v>82.02786909635647</v>
      </c>
      <c r="AN25" s="10">
        <v>30</v>
      </c>
      <c r="AO25" s="26">
        <f t="shared" si="4"/>
        <v>1.3043478260869565</v>
      </c>
      <c r="AP25" s="10"/>
    </row>
    <row r="26" spans="1:42" ht="13.5" customHeight="1">
      <c r="A26" s="87"/>
      <c r="B26" s="28">
        <f t="shared" si="5"/>
        <v>4</v>
      </c>
      <c r="C26" s="35">
        <v>51</v>
      </c>
      <c r="D26" s="36" t="s">
        <v>87</v>
      </c>
      <c r="E26" s="36" t="s">
        <v>88</v>
      </c>
      <c r="F26" s="36" t="s">
        <v>83</v>
      </c>
      <c r="G26" s="36"/>
      <c r="H26" s="23">
        <f t="shared" si="0"/>
        <v>20</v>
      </c>
      <c r="I26" s="24">
        <v>1</v>
      </c>
      <c r="J26" s="24">
        <v>1</v>
      </c>
      <c r="K26" s="24">
        <v>1</v>
      </c>
      <c r="L26" s="24">
        <v>1</v>
      </c>
      <c r="M26" s="24">
        <v>1</v>
      </c>
      <c r="N26" s="24">
        <v>0</v>
      </c>
      <c r="O26" s="24">
        <v>1</v>
      </c>
      <c r="P26" s="24">
        <v>1</v>
      </c>
      <c r="Q26" s="24">
        <v>1</v>
      </c>
      <c r="R26" s="24">
        <v>1</v>
      </c>
      <c r="S26" s="24">
        <v>1</v>
      </c>
      <c r="T26" s="24">
        <v>1</v>
      </c>
      <c r="U26" s="24">
        <v>1</v>
      </c>
      <c r="V26" s="24">
        <v>0</v>
      </c>
      <c r="W26" s="24">
        <v>1</v>
      </c>
      <c r="X26" s="24">
        <v>1</v>
      </c>
      <c r="Y26" s="24">
        <v>0</v>
      </c>
      <c r="Z26" s="24">
        <v>1</v>
      </c>
      <c r="AA26" s="24">
        <v>0</v>
      </c>
      <c r="AB26" s="24">
        <v>1</v>
      </c>
      <c r="AC26" s="24">
        <v>1</v>
      </c>
      <c r="AD26" s="24">
        <v>1</v>
      </c>
      <c r="AE26" s="24">
        <v>1</v>
      </c>
      <c r="AF26" s="24">
        <v>1</v>
      </c>
      <c r="AM26" s="25">
        <f t="shared" si="1"/>
        <v>67.14475221323961</v>
      </c>
      <c r="AN26" s="10">
        <v>45</v>
      </c>
      <c r="AO26" s="26">
        <f t="shared" si="4"/>
        <v>2.25</v>
      </c>
      <c r="AP26" s="10"/>
    </row>
    <row r="27" spans="1:42" ht="13.5" customHeight="1">
      <c r="A27" s="87"/>
      <c r="B27" s="28">
        <f t="shared" si="5"/>
        <v>5</v>
      </c>
      <c r="C27" s="35">
        <v>11</v>
      </c>
      <c r="D27" s="36" t="s">
        <v>21</v>
      </c>
      <c r="E27" s="36" t="s">
        <v>22</v>
      </c>
      <c r="F27" s="36" t="s">
        <v>83</v>
      </c>
      <c r="G27" s="36" t="s">
        <v>23</v>
      </c>
      <c r="H27" s="23">
        <f t="shared" si="0"/>
        <v>21</v>
      </c>
      <c r="I27" s="32">
        <v>1</v>
      </c>
      <c r="J27" s="32">
        <v>1</v>
      </c>
      <c r="K27" s="32">
        <v>1</v>
      </c>
      <c r="L27" s="32">
        <v>1</v>
      </c>
      <c r="M27" s="32">
        <v>1</v>
      </c>
      <c r="N27" s="32">
        <v>1</v>
      </c>
      <c r="O27" s="32">
        <v>1</v>
      </c>
      <c r="P27" s="32">
        <v>1</v>
      </c>
      <c r="Q27" s="32">
        <v>1</v>
      </c>
      <c r="R27" s="32">
        <v>1</v>
      </c>
      <c r="S27" s="32">
        <v>1</v>
      </c>
      <c r="T27" s="32">
        <v>1</v>
      </c>
      <c r="U27" s="32">
        <v>1</v>
      </c>
      <c r="V27" s="24">
        <v>0</v>
      </c>
      <c r="W27" s="32">
        <v>1</v>
      </c>
      <c r="X27" s="24">
        <v>0</v>
      </c>
      <c r="Y27" s="32">
        <v>1</v>
      </c>
      <c r="Z27" s="32">
        <v>1</v>
      </c>
      <c r="AA27" s="32">
        <v>1</v>
      </c>
      <c r="AB27" s="24">
        <v>0</v>
      </c>
      <c r="AC27" s="32">
        <v>1</v>
      </c>
      <c r="AD27" s="32">
        <v>1</v>
      </c>
      <c r="AE27" s="32">
        <v>1</v>
      </c>
      <c r="AF27" s="32">
        <v>1</v>
      </c>
      <c r="AM27" s="25">
        <f t="shared" si="1"/>
        <v>64.57332364181103</v>
      </c>
      <c r="AN27" s="10">
        <v>30</v>
      </c>
      <c r="AO27" s="26">
        <f t="shared" si="4"/>
        <v>1.4285714285714286</v>
      </c>
      <c r="AP27" s="10"/>
    </row>
    <row r="28" spans="1:42" ht="13.5" customHeight="1">
      <c r="A28" s="87"/>
      <c r="B28" s="28">
        <f t="shared" si="5"/>
        <v>6</v>
      </c>
      <c r="C28" s="35">
        <v>54</v>
      </c>
      <c r="D28" s="36" t="s">
        <v>15</v>
      </c>
      <c r="E28" s="36" t="s">
        <v>89</v>
      </c>
      <c r="F28" s="36" t="s">
        <v>83</v>
      </c>
      <c r="G28" s="36" t="s">
        <v>90</v>
      </c>
      <c r="H28" s="23">
        <f t="shared" si="0"/>
        <v>20</v>
      </c>
      <c r="I28" s="24">
        <v>1</v>
      </c>
      <c r="J28" s="24">
        <v>0</v>
      </c>
      <c r="K28" s="24">
        <v>1</v>
      </c>
      <c r="L28" s="24">
        <v>1</v>
      </c>
      <c r="M28" s="24">
        <v>1</v>
      </c>
      <c r="N28" s="24">
        <v>1</v>
      </c>
      <c r="O28" s="24">
        <v>1</v>
      </c>
      <c r="P28" s="24">
        <v>1</v>
      </c>
      <c r="Q28" s="24">
        <v>1</v>
      </c>
      <c r="R28" s="24">
        <v>1</v>
      </c>
      <c r="S28" s="24">
        <v>1</v>
      </c>
      <c r="T28" s="24">
        <v>1</v>
      </c>
      <c r="U28" s="24">
        <v>1</v>
      </c>
      <c r="V28" s="24">
        <v>1</v>
      </c>
      <c r="W28" s="24">
        <v>1</v>
      </c>
      <c r="X28" s="24">
        <v>0</v>
      </c>
      <c r="Y28" s="24">
        <v>1</v>
      </c>
      <c r="Z28" s="24">
        <v>1</v>
      </c>
      <c r="AA28" s="24">
        <v>1</v>
      </c>
      <c r="AB28" s="24">
        <v>0</v>
      </c>
      <c r="AC28" s="24">
        <v>0</v>
      </c>
      <c r="AD28" s="24">
        <v>1</v>
      </c>
      <c r="AE28" s="24">
        <v>1</v>
      </c>
      <c r="AF28" s="24">
        <v>1</v>
      </c>
      <c r="AM28" s="25">
        <f t="shared" si="1"/>
        <v>58.91675798524538</v>
      </c>
      <c r="AN28" s="10">
        <v>36</v>
      </c>
      <c r="AO28" s="26">
        <f t="shared" si="4"/>
        <v>1.8</v>
      </c>
      <c r="AP28" s="10"/>
    </row>
    <row r="29" spans="1:42" ht="13.5" customHeight="1">
      <c r="A29" s="87"/>
      <c r="B29" s="28">
        <f t="shared" si="5"/>
        <v>7</v>
      </c>
      <c r="C29" s="35">
        <v>1</v>
      </c>
      <c r="D29" s="36" t="s">
        <v>2</v>
      </c>
      <c r="E29" s="36" t="s">
        <v>3</v>
      </c>
      <c r="F29" s="36" t="s">
        <v>83</v>
      </c>
      <c r="G29" s="36" t="s">
        <v>4</v>
      </c>
      <c r="H29" s="23">
        <f t="shared" si="0"/>
        <v>20</v>
      </c>
      <c r="I29" s="24">
        <v>1</v>
      </c>
      <c r="J29" s="24">
        <v>1</v>
      </c>
      <c r="K29" s="24">
        <v>1</v>
      </c>
      <c r="L29" s="24">
        <v>1</v>
      </c>
      <c r="M29" s="24">
        <v>1</v>
      </c>
      <c r="N29" s="24">
        <v>1</v>
      </c>
      <c r="O29" s="24">
        <v>1</v>
      </c>
      <c r="P29" s="24">
        <v>1</v>
      </c>
      <c r="Q29" s="24">
        <v>1</v>
      </c>
      <c r="R29" s="24">
        <v>1</v>
      </c>
      <c r="S29" s="24">
        <v>1</v>
      </c>
      <c r="T29" s="24">
        <v>1</v>
      </c>
      <c r="U29" s="24">
        <v>1</v>
      </c>
      <c r="V29" s="24">
        <v>1</v>
      </c>
      <c r="W29" s="24">
        <v>1</v>
      </c>
      <c r="X29" s="24">
        <v>0</v>
      </c>
      <c r="Y29" s="24">
        <v>1</v>
      </c>
      <c r="Z29" s="24">
        <v>1</v>
      </c>
      <c r="AA29" s="24">
        <v>0</v>
      </c>
      <c r="AB29" s="24">
        <v>0</v>
      </c>
      <c r="AC29" s="24">
        <v>0</v>
      </c>
      <c r="AD29" s="24">
        <v>1</v>
      </c>
      <c r="AE29" s="24">
        <v>1</v>
      </c>
      <c r="AF29" s="24">
        <v>1</v>
      </c>
      <c r="AM29" s="25">
        <f t="shared" si="1"/>
        <v>50.02786909635649</v>
      </c>
      <c r="AN29" s="11">
        <v>25</v>
      </c>
      <c r="AO29" s="26">
        <f t="shared" si="4"/>
        <v>1.25</v>
      </c>
      <c r="AP29" s="10"/>
    </row>
    <row r="30" spans="1:42" ht="13.5" customHeight="1">
      <c r="A30" s="87"/>
      <c r="B30" s="28">
        <f t="shared" si="5"/>
        <v>8</v>
      </c>
      <c r="C30" s="35">
        <v>53</v>
      </c>
      <c r="D30" s="36" t="s">
        <v>15</v>
      </c>
      <c r="E30" s="36" t="s">
        <v>91</v>
      </c>
      <c r="F30" s="36" t="s">
        <v>83</v>
      </c>
      <c r="G30" s="36" t="s">
        <v>11</v>
      </c>
      <c r="H30" s="23">
        <f t="shared" si="0"/>
        <v>20</v>
      </c>
      <c r="I30" s="32">
        <v>1</v>
      </c>
      <c r="J30" s="32">
        <v>1</v>
      </c>
      <c r="K30" s="32">
        <v>1</v>
      </c>
      <c r="L30" s="32">
        <v>1</v>
      </c>
      <c r="M30" s="32">
        <v>1</v>
      </c>
      <c r="N30" s="32">
        <v>1</v>
      </c>
      <c r="O30" s="32">
        <v>1</v>
      </c>
      <c r="P30" s="32">
        <v>1</v>
      </c>
      <c r="Q30" s="32">
        <v>1</v>
      </c>
      <c r="R30" s="32">
        <v>1</v>
      </c>
      <c r="S30" s="32">
        <v>1</v>
      </c>
      <c r="T30" s="32">
        <v>1</v>
      </c>
      <c r="U30" s="32">
        <v>1</v>
      </c>
      <c r="V30" s="32">
        <v>1</v>
      </c>
      <c r="W30" s="32">
        <v>1</v>
      </c>
      <c r="X30" s="24">
        <v>0</v>
      </c>
      <c r="Y30" s="32">
        <v>1</v>
      </c>
      <c r="Z30" s="32">
        <v>1</v>
      </c>
      <c r="AA30" s="24">
        <v>0</v>
      </c>
      <c r="AB30" s="24">
        <v>0</v>
      </c>
      <c r="AC30" s="24">
        <v>0</v>
      </c>
      <c r="AD30" s="32">
        <v>1</v>
      </c>
      <c r="AE30" s="32">
        <v>1</v>
      </c>
      <c r="AF30" s="32">
        <v>1</v>
      </c>
      <c r="AM30" s="25">
        <f t="shared" si="1"/>
        <v>50.02786909635649</v>
      </c>
      <c r="AN30" s="10">
        <v>31</v>
      </c>
      <c r="AO30" s="26">
        <f t="shared" si="4"/>
        <v>1.55</v>
      </c>
      <c r="AP30" s="10"/>
    </row>
    <row r="31" spans="1:42" ht="13.5" customHeight="1">
      <c r="A31" s="87"/>
      <c r="B31" s="28">
        <f t="shared" si="5"/>
        <v>9</v>
      </c>
      <c r="C31" s="37">
        <v>75</v>
      </c>
      <c r="D31" s="38" t="s">
        <v>92</v>
      </c>
      <c r="E31" s="39" t="s">
        <v>93</v>
      </c>
      <c r="F31" s="39" t="s">
        <v>83</v>
      </c>
      <c r="G31" s="39"/>
      <c r="H31" s="23">
        <f t="shared" si="0"/>
        <v>18</v>
      </c>
      <c r="I31" s="24">
        <v>1</v>
      </c>
      <c r="J31" s="24">
        <v>1</v>
      </c>
      <c r="K31" s="24">
        <v>1</v>
      </c>
      <c r="L31" s="24">
        <v>1</v>
      </c>
      <c r="M31" s="24">
        <v>1</v>
      </c>
      <c r="N31" s="24">
        <v>1</v>
      </c>
      <c r="O31" s="24">
        <v>1</v>
      </c>
      <c r="P31" s="24">
        <v>1</v>
      </c>
      <c r="Q31" s="24">
        <v>1</v>
      </c>
      <c r="R31" s="24">
        <v>0</v>
      </c>
      <c r="S31" s="24">
        <v>1</v>
      </c>
      <c r="T31" s="24">
        <v>1</v>
      </c>
      <c r="U31" s="24">
        <v>1</v>
      </c>
      <c r="V31" s="24">
        <v>0</v>
      </c>
      <c r="W31" s="24">
        <v>1</v>
      </c>
      <c r="X31" s="24">
        <v>0</v>
      </c>
      <c r="Y31" s="24">
        <v>0</v>
      </c>
      <c r="Z31" s="24">
        <v>1</v>
      </c>
      <c r="AA31" s="24">
        <v>1</v>
      </c>
      <c r="AB31" s="24">
        <v>0</v>
      </c>
      <c r="AC31" s="24">
        <v>0</v>
      </c>
      <c r="AD31" s="24">
        <v>1</v>
      </c>
      <c r="AE31" s="24">
        <v>1</v>
      </c>
      <c r="AF31" s="24">
        <v>1</v>
      </c>
      <c r="AM31" s="25">
        <f t="shared" si="1"/>
        <v>44.82542448214717</v>
      </c>
      <c r="AN31" s="10">
        <v>38</v>
      </c>
      <c r="AO31" s="26">
        <f t="shared" si="4"/>
        <v>2.111111111111111</v>
      </c>
      <c r="AP31" s="10"/>
    </row>
    <row r="32" spans="1:42" ht="13.5" customHeight="1">
      <c r="A32" s="87"/>
      <c r="B32" s="28">
        <f t="shared" si="5"/>
        <v>10</v>
      </c>
      <c r="C32" s="37">
        <v>73</v>
      </c>
      <c r="D32" s="38" t="s">
        <v>2</v>
      </c>
      <c r="E32" s="39" t="s">
        <v>94</v>
      </c>
      <c r="F32" s="39" t="s">
        <v>83</v>
      </c>
      <c r="G32" s="39"/>
      <c r="H32" s="23">
        <f t="shared" si="0"/>
        <v>17</v>
      </c>
      <c r="I32" s="24">
        <v>1</v>
      </c>
      <c r="J32" s="24">
        <v>1</v>
      </c>
      <c r="K32" s="24">
        <v>0</v>
      </c>
      <c r="L32" s="24">
        <v>1</v>
      </c>
      <c r="M32" s="24">
        <v>1</v>
      </c>
      <c r="N32" s="24">
        <v>0</v>
      </c>
      <c r="O32" s="24">
        <v>1</v>
      </c>
      <c r="P32" s="24">
        <v>1</v>
      </c>
      <c r="Q32" s="24">
        <v>1</v>
      </c>
      <c r="R32" s="24">
        <v>1</v>
      </c>
      <c r="S32" s="24">
        <v>1</v>
      </c>
      <c r="T32" s="24">
        <v>1</v>
      </c>
      <c r="U32" s="24">
        <v>1</v>
      </c>
      <c r="V32" s="24">
        <v>0</v>
      </c>
      <c r="W32" s="24">
        <v>1</v>
      </c>
      <c r="X32" s="24">
        <v>0</v>
      </c>
      <c r="Y32" s="24">
        <v>0</v>
      </c>
      <c r="Z32" s="24">
        <v>1</v>
      </c>
      <c r="AA32" s="24">
        <v>0</v>
      </c>
      <c r="AB32" s="24">
        <v>1</v>
      </c>
      <c r="AC32" s="24">
        <v>0</v>
      </c>
      <c r="AD32" s="24">
        <v>1</v>
      </c>
      <c r="AE32" s="24">
        <v>1</v>
      </c>
      <c r="AF32" s="24">
        <v>1</v>
      </c>
      <c r="AM32" s="25">
        <f t="shared" si="1"/>
        <v>41.61534044853373</v>
      </c>
      <c r="AN32" s="10">
        <v>23</v>
      </c>
      <c r="AO32" s="26">
        <f t="shared" si="4"/>
        <v>1.3529411764705883</v>
      </c>
      <c r="AP32" s="10"/>
    </row>
    <row r="33" spans="1:42" ht="13.5" customHeight="1">
      <c r="A33" s="87"/>
      <c r="B33" s="34">
        <f t="shared" si="5"/>
        <v>11</v>
      </c>
      <c r="C33" s="35">
        <v>60</v>
      </c>
      <c r="D33" s="36" t="s">
        <v>19</v>
      </c>
      <c r="E33" s="36" t="s">
        <v>95</v>
      </c>
      <c r="F33" s="36" t="s">
        <v>83</v>
      </c>
      <c r="G33" s="36" t="s">
        <v>96</v>
      </c>
      <c r="H33" s="23">
        <f t="shared" si="0"/>
        <v>18</v>
      </c>
      <c r="I33" s="24">
        <v>1</v>
      </c>
      <c r="J33" s="24">
        <v>1</v>
      </c>
      <c r="K33" s="24">
        <v>1</v>
      </c>
      <c r="L33" s="24">
        <v>1</v>
      </c>
      <c r="M33" s="24">
        <v>1</v>
      </c>
      <c r="N33" s="24">
        <v>1</v>
      </c>
      <c r="O33" s="24">
        <v>1</v>
      </c>
      <c r="P33" s="24">
        <v>1</v>
      </c>
      <c r="Q33" s="24">
        <v>1</v>
      </c>
      <c r="R33" s="24">
        <v>1</v>
      </c>
      <c r="S33" s="24">
        <v>1</v>
      </c>
      <c r="T33" s="24">
        <v>1</v>
      </c>
      <c r="U33" s="24">
        <v>1</v>
      </c>
      <c r="V33" s="24">
        <v>1</v>
      </c>
      <c r="W33" s="24">
        <v>1</v>
      </c>
      <c r="X33" s="24">
        <v>0</v>
      </c>
      <c r="Y33" s="24">
        <v>0</v>
      </c>
      <c r="Z33" s="24">
        <v>1</v>
      </c>
      <c r="AA33" s="24">
        <v>0</v>
      </c>
      <c r="AB33" s="24">
        <v>0</v>
      </c>
      <c r="AC33" s="24">
        <v>0</v>
      </c>
      <c r="AD33" s="24">
        <v>1</v>
      </c>
      <c r="AE33" s="24">
        <v>0</v>
      </c>
      <c r="AF33" s="24">
        <v>1</v>
      </c>
      <c r="AM33" s="25">
        <f t="shared" si="1"/>
        <v>36.00189507038246</v>
      </c>
      <c r="AN33" s="10">
        <v>32</v>
      </c>
      <c r="AO33" s="26">
        <f t="shared" si="4"/>
        <v>1.7777777777777777</v>
      </c>
      <c r="AP33" s="10"/>
    </row>
    <row r="34" spans="1:42" ht="13.5" customHeight="1">
      <c r="A34" s="87"/>
      <c r="B34" s="34">
        <f t="shared" si="5"/>
        <v>12</v>
      </c>
      <c r="C34" s="35">
        <v>30</v>
      </c>
      <c r="D34" s="36" t="s">
        <v>97</v>
      </c>
      <c r="E34" s="36" t="s">
        <v>98</v>
      </c>
      <c r="F34" s="36" t="s">
        <v>83</v>
      </c>
      <c r="G34" s="36" t="s">
        <v>99</v>
      </c>
      <c r="H34" s="23">
        <f t="shared" si="0"/>
        <v>17</v>
      </c>
      <c r="I34" s="24">
        <v>1</v>
      </c>
      <c r="J34" s="24">
        <v>1</v>
      </c>
      <c r="K34" s="24">
        <v>1</v>
      </c>
      <c r="L34" s="24">
        <v>1</v>
      </c>
      <c r="M34" s="24">
        <v>1</v>
      </c>
      <c r="N34" s="24">
        <v>1</v>
      </c>
      <c r="O34" s="24">
        <v>1</v>
      </c>
      <c r="P34" s="24">
        <v>1</v>
      </c>
      <c r="Q34" s="24">
        <v>1</v>
      </c>
      <c r="R34" s="24">
        <v>1</v>
      </c>
      <c r="S34" s="24">
        <v>1</v>
      </c>
      <c r="T34" s="24">
        <v>1</v>
      </c>
      <c r="U34" s="24">
        <v>0</v>
      </c>
      <c r="V34" s="24">
        <v>1</v>
      </c>
      <c r="W34" s="24">
        <v>1</v>
      </c>
      <c r="X34" s="24">
        <v>0</v>
      </c>
      <c r="Y34" s="24">
        <v>0</v>
      </c>
      <c r="Z34" s="24">
        <v>1</v>
      </c>
      <c r="AA34" s="24">
        <v>0</v>
      </c>
      <c r="AB34" s="24">
        <v>0</v>
      </c>
      <c r="AC34" s="24">
        <v>0</v>
      </c>
      <c r="AD34" s="24">
        <v>1</v>
      </c>
      <c r="AE34" s="24">
        <v>0</v>
      </c>
      <c r="AF34" s="24">
        <v>1</v>
      </c>
      <c r="AM34" s="25">
        <f t="shared" si="1"/>
        <v>33.60189507038246</v>
      </c>
      <c r="AN34" s="10">
        <v>21</v>
      </c>
      <c r="AO34" s="26">
        <f t="shared" si="4"/>
        <v>1.2352941176470589</v>
      </c>
      <c r="AP34" s="10"/>
    </row>
    <row r="35" spans="1:42" ht="13.5" customHeight="1">
      <c r="A35" s="87"/>
      <c r="B35" s="34">
        <f t="shared" si="5"/>
        <v>13</v>
      </c>
      <c r="C35" s="35">
        <v>41</v>
      </c>
      <c r="D35" s="36" t="s">
        <v>72</v>
      </c>
      <c r="E35" s="36" t="s">
        <v>100</v>
      </c>
      <c r="F35" s="36" t="s">
        <v>83</v>
      </c>
      <c r="G35" s="36"/>
      <c r="H35" s="23">
        <f t="shared" si="0"/>
        <v>15</v>
      </c>
      <c r="I35" s="24">
        <v>1</v>
      </c>
      <c r="J35" s="24">
        <v>1</v>
      </c>
      <c r="K35" s="24">
        <v>0</v>
      </c>
      <c r="L35" s="24">
        <v>1</v>
      </c>
      <c r="M35" s="24">
        <v>1</v>
      </c>
      <c r="N35" s="24">
        <v>1</v>
      </c>
      <c r="O35" s="24">
        <v>1</v>
      </c>
      <c r="P35" s="24">
        <v>1</v>
      </c>
      <c r="Q35" s="24">
        <v>1</v>
      </c>
      <c r="R35" s="24">
        <v>1</v>
      </c>
      <c r="S35" s="24">
        <v>1</v>
      </c>
      <c r="T35" s="24">
        <v>1</v>
      </c>
      <c r="U35" s="24">
        <v>0</v>
      </c>
      <c r="V35" s="24">
        <v>0</v>
      </c>
      <c r="W35" s="24">
        <v>1</v>
      </c>
      <c r="X35" s="24">
        <v>0</v>
      </c>
      <c r="Y35" s="24">
        <v>0</v>
      </c>
      <c r="Z35" s="24">
        <v>1</v>
      </c>
      <c r="AA35" s="24">
        <v>0</v>
      </c>
      <c r="AB35" s="24">
        <v>0</v>
      </c>
      <c r="AC35" s="24">
        <v>1</v>
      </c>
      <c r="AD35" s="24">
        <v>0</v>
      </c>
      <c r="AE35" s="24">
        <v>0</v>
      </c>
      <c r="AF35" s="24">
        <v>1</v>
      </c>
      <c r="AM35" s="25">
        <f t="shared" si="1"/>
        <v>32.475080708273985</v>
      </c>
      <c r="AN35" s="10">
        <v>30</v>
      </c>
      <c r="AO35" s="26">
        <f t="shared" si="4"/>
        <v>2</v>
      </c>
      <c r="AP35" s="10"/>
    </row>
    <row r="36" spans="1:42" ht="13.5" customHeight="1">
      <c r="A36" s="87"/>
      <c r="B36" s="34">
        <f t="shared" si="5"/>
        <v>14</v>
      </c>
      <c r="C36" s="35">
        <v>21</v>
      </c>
      <c r="D36" s="36" t="s">
        <v>72</v>
      </c>
      <c r="E36" s="36" t="s">
        <v>101</v>
      </c>
      <c r="F36" s="36" t="s">
        <v>83</v>
      </c>
      <c r="G36" s="36" t="s">
        <v>102</v>
      </c>
      <c r="H36" s="23">
        <f t="shared" si="0"/>
        <v>14</v>
      </c>
      <c r="I36" s="32">
        <v>1</v>
      </c>
      <c r="J36" s="32">
        <v>1</v>
      </c>
      <c r="K36" s="24">
        <v>0</v>
      </c>
      <c r="L36" s="32">
        <v>1</v>
      </c>
      <c r="M36" s="32">
        <v>1</v>
      </c>
      <c r="N36" s="24">
        <v>0</v>
      </c>
      <c r="O36" s="32">
        <v>1</v>
      </c>
      <c r="P36" s="32">
        <v>1</v>
      </c>
      <c r="Q36" s="24">
        <v>0</v>
      </c>
      <c r="R36" s="32">
        <v>1</v>
      </c>
      <c r="S36" s="32">
        <v>1</v>
      </c>
      <c r="T36" s="32">
        <v>1</v>
      </c>
      <c r="U36" s="32">
        <v>1</v>
      </c>
      <c r="V36" s="24">
        <v>0</v>
      </c>
      <c r="W36" s="32">
        <v>1</v>
      </c>
      <c r="X36" s="24">
        <v>0</v>
      </c>
      <c r="Y36" s="24">
        <v>0</v>
      </c>
      <c r="Z36" s="32">
        <v>1</v>
      </c>
      <c r="AA36" s="24">
        <v>0</v>
      </c>
      <c r="AB36" s="32">
        <v>1</v>
      </c>
      <c r="AC36" s="24">
        <v>0</v>
      </c>
      <c r="AD36" s="24">
        <v>0</v>
      </c>
      <c r="AE36" s="24">
        <v>0</v>
      </c>
      <c r="AF36" s="32">
        <v>1</v>
      </c>
      <c r="AM36" s="25">
        <f t="shared" si="1"/>
        <v>31.160794993988272</v>
      </c>
      <c r="AN36" s="10">
        <v>17</v>
      </c>
      <c r="AO36" s="26">
        <f t="shared" si="4"/>
        <v>1.2142857142857142</v>
      </c>
      <c r="AP36" s="10"/>
    </row>
    <row r="37" spans="1:42" ht="13.5" customHeight="1">
      <c r="A37" s="87"/>
      <c r="B37" s="34">
        <f t="shared" si="5"/>
        <v>15</v>
      </c>
      <c r="C37" s="35">
        <v>12</v>
      </c>
      <c r="D37" s="36" t="s">
        <v>7</v>
      </c>
      <c r="E37" s="36" t="s">
        <v>24</v>
      </c>
      <c r="F37" s="36" t="s">
        <v>83</v>
      </c>
      <c r="G37" s="36" t="s">
        <v>41</v>
      </c>
      <c r="H37" s="23">
        <f aca="true" t="shared" si="6" ref="H37:H68">SUM(I37:AL37)</f>
        <v>17</v>
      </c>
      <c r="I37" s="32">
        <v>1</v>
      </c>
      <c r="J37" s="32">
        <v>1</v>
      </c>
      <c r="K37" s="32">
        <v>1</v>
      </c>
      <c r="L37" s="32">
        <v>1</v>
      </c>
      <c r="M37" s="32">
        <v>1</v>
      </c>
      <c r="N37" s="32">
        <v>1</v>
      </c>
      <c r="O37" s="32">
        <v>1</v>
      </c>
      <c r="P37" s="32">
        <v>1</v>
      </c>
      <c r="Q37" s="32">
        <v>1</v>
      </c>
      <c r="R37" s="32">
        <v>1</v>
      </c>
      <c r="S37" s="32">
        <v>1</v>
      </c>
      <c r="T37" s="32">
        <v>1</v>
      </c>
      <c r="U37" s="32">
        <v>1</v>
      </c>
      <c r="V37" s="24">
        <v>0</v>
      </c>
      <c r="W37" s="32">
        <v>1</v>
      </c>
      <c r="X37" s="24">
        <v>0</v>
      </c>
      <c r="Y37" s="24">
        <v>0</v>
      </c>
      <c r="Z37" s="32">
        <v>1</v>
      </c>
      <c r="AA37" s="24">
        <v>0</v>
      </c>
      <c r="AB37" s="24">
        <v>0</v>
      </c>
      <c r="AC37" s="24">
        <v>0</v>
      </c>
      <c r="AD37" s="32">
        <v>1</v>
      </c>
      <c r="AE37" s="24">
        <v>0</v>
      </c>
      <c r="AF37" s="32">
        <v>1</v>
      </c>
      <c r="AM37" s="25">
        <f aca="true" t="shared" si="7" ref="AM37:AM68">I37*I$69+J37*J$69+K37*K$69+L37*L$69+M37*M$69+N37*N$69+O37*O$69+P37*P$69+Q37*Q$69+R37*R$69+S37*S$69+T37*T$69+U37*U$69+V37*V$69+W37*W$69+X37*X$69+Y37*Y$69+Z37*Z$69+AA37*AA$69+AB37*AB$69+AC37*AC$69+AD37*AD$69+AE37*AE$69+AF37*AF$69+AG37*AG$69+AH37*AH$69+AI37*AI$69+AJ37*AJ$69+AK37*AK$69+AL37*AL$69</f>
        <v>30.547349615837003</v>
      </c>
      <c r="AN37" s="10">
        <v>22</v>
      </c>
      <c r="AO37" s="26">
        <f t="shared" si="4"/>
        <v>1.2941176470588236</v>
      </c>
      <c r="AP37" s="10"/>
    </row>
    <row r="38" spans="1:42" ht="13.5" customHeight="1">
      <c r="A38" s="87"/>
      <c r="B38" s="34">
        <f t="shared" si="5"/>
        <v>16</v>
      </c>
      <c r="C38" s="35">
        <v>55</v>
      </c>
      <c r="D38" s="36" t="s">
        <v>103</v>
      </c>
      <c r="E38" s="36" t="s">
        <v>85</v>
      </c>
      <c r="F38" s="36" t="s">
        <v>83</v>
      </c>
      <c r="G38" s="36" t="s">
        <v>104</v>
      </c>
      <c r="H38" s="23">
        <f t="shared" si="6"/>
        <v>16</v>
      </c>
      <c r="I38" s="32">
        <v>1</v>
      </c>
      <c r="J38" s="32">
        <v>1</v>
      </c>
      <c r="K38" s="32">
        <v>1</v>
      </c>
      <c r="L38" s="32">
        <v>1</v>
      </c>
      <c r="M38" s="32">
        <v>1</v>
      </c>
      <c r="N38" s="24">
        <v>0</v>
      </c>
      <c r="O38" s="32">
        <v>1</v>
      </c>
      <c r="P38" s="32">
        <v>1</v>
      </c>
      <c r="Q38" s="32">
        <v>1</v>
      </c>
      <c r="R38" s="32">
        <v>1</v>
      </c>
      <c r="S38" s="32">
        <v>1</v>
      </c>
      <c r="T38" s="32">
        <v>1</v>
      </c>
      <c r="U38" s="32">
        <v>1</v>
      </c>
      <c r="V38" s="24">
        <v>0</v>
      </c>
      <c r="W38" s="32">
        <v>1</v>
      </c>
      <c r="X38" s="24">
        <v>0</v>
      </c>
      <c r="Y38" s="24">
        <v>0</v>
      </c>
      <c r="Z38" s="32">
        <v>1</v>
      </c>
      <c r="AA38" s="24">
        <v>0</v>
      </c>
      <c r="AB38" s="24">
        <v>0</v>
      </c>
      <c r="AC38" s="24">
        <v>0</v>
      </c>
      <c r="AD38" s="32">
        <v>1</v>
      </c>
      <c r="AE38" s="24">
        <v>0</v>
      </c>
      <c r="AF38" s="32">
        <v>1</v>
      </c>
      <c r="AM38" s="25">
        <f t="shared" si="7"/>
        <v>27.69020675869415</v>
      </c>
      <c r="AN38" s="10">
        <v>16</v>
      </c>
      <c r="AO38" s="26">
        <f t="shared" si="4"/>
        <v>1</v>
      </c>
      <c r="AP38" s="10"/>
    </row>
    <row r="39" spans="1:42" ht="13.5" customHeight="1">
      <c r="A39" s="87"/>
      <c r="B39" s="34">
        <f t="shared" si="5"/>
        <v>17</v>
      </c>
      <c r="C39" s="35">
        <v>48</v>
      </c>
      <c r="D39" s="36" t="s">
        <v>105</v>
      </c>
      <c r="E39" s="36" t="s">
        <v>106</v>
      </c>
      <c r="F39" s="36" t="s">
        <v>83</v>
      </c>
      <c r="G39" s="36"/>
      <c r="H39" s="23">
        <f t="shared" si="6"/>
        <v>15</v>
      </c>
      <c r="I39" s="24">
        <v>1</v>
      </c>
      <c r="J39" s="24">
        <v>1</v>
      </c>
      <c r="K39" s="24">
        <v>0</v>
      </c>
      <c r="L39" s="24">
        <v>1</v>
      </c>
      <c r="M39" s="24">
        <v>1</v>
      </c>
      <c r="N39" s="24">
        <v>1</v>
      </c>
      <c r="O39" s="24">
        <v>1</v>
      </c>
      <c r="P39" s="24">
        <v>1</v>
      </c>
      <c r="Q39" s="24">
        <v>0</v>
      </c>
      <c r="R39" s="24">
        <v>1</v>
      </c>
      <c r="S39" s="24">
        <v>1</v>
      </c>
      <c r="T39" s="24">
        <v>1</v>
      </c>
      <c r="U39" s="24">
        <v>1</v>
      </c>
      <c r="V39" s="24">
        <v>1</v>
      </c>
      <c r="W39" s="24">
        <v>1</v>
      </c>
      <c r="X39" s="24">
        <v>0</v>
      </c>
      <c r="Y39" s="24">
        <v>0</v>
      </c>
      <c r="Z39" s="24">
        <v>1</v>
      </c>
      <c r="AA39" s="24">
        <v>0</v>
      </c>
      <c r="AB39" s="24">
        <v>0</v>
      </c>
      <c r="AC39" s="24">
        <v>0</v>
      </c>
      <c r="AD39" s="24">
        <v>1</v>
      </c>
      <c r="AE39" s="24">
        <v>0</v>
      </c>
      <c r="AF39" s="24">
        <v>0</v>
      </c>
      <c r="AM39" s="25">
        <f t="shared" si="7"/>
        <v>27.472483305676583</v>
      </c>
      <c r="AN39" s="10">
        <v>28</v>
      </c>
      <c r="AO39" s="26">
        <f t="shared" si="4"/>
        <v>1.8666666666666667</v>
      </c>
      <c r="AP39" s="10"/>
    </row>
    <row r="40" spans="1:42" ht="13.5" customHeight="1">
      <c r="A40" s="87"/>
      <c r="B40" s="34">
        <f t="shared" si="5"/>
        <v>18</v>
      </c>
      <c r="C40" s="35">
        <v>42</v>
      </c>
      <c r="D40" s="36" t="s">
        <v>107</v>
      </c>
      <c r="E40" s="36" t="s">
        <v>108</v>
      </c>
      <c r="F40" s="36" t="s">
        <v>83</v>
      </c>
      <c r="G40" s="36"/>
      <c r="H40" s="23">
        <f t="shared" si="6"/>
        <v>15</v>
      </c>
      <c r="I40" s="24">
        <v>1</v>
      </c>
      <c r="J40" s="24">
        <v>1</v>
      </c>
      <c r="K40" s="24">
        <v>1</v>
      </c>
      <c r="L40" s="24">
        <v>1</v>
      </c>
      <c r="M40" s="24">
        <v>1</v>
      </c>
      <c r="N40" s="24">
        <v>0</v>
      </c>
      <c r="O40" s="24">
        <v>1</v>
      </c>
      <c r="P40" s="24">
        <v>1</v>
      </c>
      <c r="Q40" s="24">
        <v>0</v>
      </c>
      <c r="R40" s="24">
        <v>1</v>
      </c>
      <c r="S40" s="24">
        <v>1</v>
      </c>
      <c r="T40" s="24">
        <v>1</v>
      </c>
      <c r="U40" s="24">
        <v>1</v>
      </c>
      <c r="V40" s="24">
        <v>0</v>
      </c>
      <c r="W40" s="24">
        <v>1</v>
      </c>
      <c r="X40" s="24">
        <v>0</v>
      </c>
      <c r="Y40" s="24">
        <v>0</v>
      </c>
      <c r="Z40" s="24">
        <v>1</v>
      </c>
      <c r="AA40" s="24">
        <v>0</v>
      </c>
      <c r="AB40" s="24">
        <v>0</v>
      </c>
      <c r="AC40" s="24">
        <v>0</v>
      </c>
      <c r="AD40" s="24">
        <v>1</v>
      </c>
      <c r="AE40" s="24">
        <v>0</v>
      </c>
      <c r="AF40" s="24">
        <v>1</v>
      </c>
      <c r="AM40" s="25">
        <f t="shared" si="7"/>
        <v>24.833063901551295</v>
      </c>
      <c r="AN40" s="10">
        <v>23</v>
      </c>
      <c r="AO40" s="26">
        <f t="shared" si="4"/>
        <v>1.5333333333333334</v>
      </c>
      <c r="AP40" s="10"/>
    </row>
    <row r="41" spans="1:42" ht="13.5" customHeight="1">
      <c r="A41" s="87"/>
      <c r="B41" s="34">
        <f t="shared" si="5"/>
        <v>19</v>
      </c>
      <c r="C41" s="35">
        <v>57</v>
      </c>
      <c r="D41" s="36" t="s">
        <v>7</v>
      </c>
      <c r="E41" s="36" t="s">
        <v>109</v>
      </c>
      <c r="F41" s="36" t="s">
        <v>83</v>
      </c>
      <c r="G41" s="36" t="s">
        <v>110</v>
      </c>
      <c r="H41" s="23">
        <f t="shared" si="6"/>
        <v>15</v>
      </c>
      <c r="I41" s="24">
        <v>1</v>
      </c>
      <c r="J41" s="24">
        <v>1</v>
      </c>
      <c r="K41" s="24">
        <v>0</v>
      </c>
      <c r="L41" s="24">
        <v>1</v>
      </c>
      <c r="M41" s="24">
        <v>1</v>
      </c>
      <c r="N41" s="24">
        <v>1</v>
      </c>
      <c r="O41" s="24">
        <v>1</v>
      </c>
      <c r="P41" s="24">
        <v>1</v>
      </c>
      <c r="Q41" s="24">
        <v>1</v>
      </c>
      <c r="R41" s="24">
        <v>1</v>
      </c>
      <c r="S41" s="24">
        <v>1</v>
      </c>
      <c r="T41" s="24">
        <v>1</v>
      </c>
      <c r="U41" s="24">
        <v>0</v>
      </c>
      <c r="V41" s="24">
        <v>0</v>
      </c>
      <c r="W41" s="24">
        <v>1</v>
      </c>
      <c r="X41" s="24">
        <v>0</v>
      </c>
      <c r="Y41" s="24">
        <v>0</v>
      </c>
      <c r="Z41" s="24">
        <v>1</v>
      </c>
      <c r="AA41" s="24">
        <v>0</v>
      </c>
      <c r="AB41" s="24">
        <v>0</v>
      </c>
      <c r="AC41" s="24">
        <v>0</v>
      </c>
      <c r="AD41" s="24">
        <v>1</v>
      </c>
      <c r="AE41" s="24">
        <v>0</v>
      </c>
      <c r="AF41" s="24">
        <v>1</v>
      </c>
      <c r="AM41" s="25">
        <f t="shared" si="7"/>
        <v>24.617937851131128</v>
      </c>
      <c r="AN41" s="10">
        <v>29</v>
      </c>
      <c r="AO41" s="26">
        <f t="shared" si="4"/>
        <v>1.9333333333333333</v>
      </c>
      <c r="AP41" s="10"/>
    </row>
    <row r="42" spans="1:42" ht="13.5" customHeight="1">
      <c r="A42" s="87"/>
      <c r="B42" s="34">
        <f t="shared" si="5"/>
        <v>20</v>
      </c>
      <c r="C42" s="35">
        <v>2</v>
      </c>
      <c r="D42" s="36" t="s">
        <v>5</v>
      </c>
      <c r="E42" s="36" t="s">
        <v>6</v>
      </c>
      <c r="F42" s="36" t="s">
        <v>83</v>
      </c>
      <c r="G42" s="36" t="s">
        <v>4</v>
      </c>
      <c r="H42" s="23">
        <f t="shared" si="6"/>
        <v>15</v>
      </c>
      <c r="I42" s="24">
        <v>1</v>
      </c>
      <c r="J42" s="24">
        <v>1</v>
      </c>
      <c r="K42" s="24">
        <v>0</v>
      </c>
      <c r="L42" s="24">
        <v>1</v>
      </c>
      <c r="M42" s="24">
        <v>1</v>
      </c>
      <c r="N42" s="24">
        <v>0</v>
      </c>
      <c r="O42" s="24">
        <v>1</v>
      </c>
      <c r="P42" s="24">
        <v>1</v>
      </c>
      <c r="Q42" s="24">
        <v>1</v>
      </c>
      <c r="R42" s="24">
        <v>1</v>
      </c>
      <c r="S42" s="24">
        <v>1</v>
      </c>
      <c r="T42" s="24">
        <v>1</v>
      </c>
      <c r="U42" s="24">
        <v>1</v>
      </c>
      <c r="V42" s="24">
        <v>0</v>
      </c>
      <c r="W42" s="24">
        <v>1</v>
      </c>
      <c r="X42" s="24">
        <v>0</v>
      </c>
      <c r="Y42" s="24">
        <v>0</v>
      </c>
      <c r="Z42" s="24">
        <v>1</v>
      </c>
      <c r="AA42" s="24">
        <v>0</v>
      </c>
      <c r="AB42" s="24">
        <v>0</v>
      </c>
      <c r="AC42" s="24">
        <v>0</v>
      </c>
      <c r="AD42" s="24">
        <v>1</v>
      </c>
      <c r="AE42" s="24">
        <v>0</v>
      </c>
      <c r="AF42" s="24">
        <v>1</v>
      </c>
      <c r="AM42" s="25">
        <f t="shared" si="7"/>
        <v>24.160794993988272</v>
      </c>
      <c r="AN42" s="10">
        <v>39</v>
      </c>
      <c r="AO42" s="26">
        <f t="shared" si="4"/>
        <v>2.6</v>
      </c>
      <c r="AP42" s="10"/>
    </row>
    <row r="43" spans="1:42" ht="13.5" customHeight="1">
      <c r="A43" s="87"/>
      <c r="B43" s="34">
        <f t="shared" si="5"/>
        <v>21</v>
      </c>
      <c r="C43" s="37">
        <v>76</v>
      </c>
      <c r="D43" s="38" t="s">
        <v>70</v>
      </c>
      <c r="E43" s="39" t="s">
        <v>8</v>
      </c>
      <c r="F43" s="39" t="s">
        <v>83</v>
      </c>
      <c r="G43" s="39"/>
      <c r="H43" s="23">
        <f t="shared" si="6"/>
        <v>10</v>
      </c>
      <c r="I43" s="32">
        <v>1</v>
      </c>
      <c r="J43" s="32">
        <v>1</v>
      </c>
      <c r="K43" s="24">
        <v>0</v>
      </c>
      <c r="L43" s="32">
        <v>1</v>
      </c>
      <c r="M43" s="32">
        <v>1</v>
      </c>
      <c r="N43" s="24">
        <v>0</v>
      </c>
      <c r="O43" s="32">
        <v>1</v>
      </c>
      <c r="P43" s="24">
        <v>0</v>
      </c>
      <c r="Q43" s="24">
        <v>0</v>
      </c>
      <c r="R43" s="32">
        <v>1</v>
      </c>
      <c r="S43" s="32">
        <v>1</v>
      </c>
      <c r="T43" s="24">
        <v>0</v>
      </c>
      <c r="U43" s="24">
        <v>0</v>
      </c>
      <c r="V43" s="24">
        <v>0</v>
      </c>
      <c r="W43" s="32">
        <v>1</v>
      </c>
      <c r="X43" s="32">
        <v>1</v>
      </c>
      <c r="Y43" s="24">
        <v>0</v>
      </c>
      <c r="Z43" s="32">
        <v>1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M43" s="25">
        <f t="shared" si="7"/>
        <v>22.981574214767495</v>
      </c>
      <c r="AN43" s="10">
        <v>11</v>
      </c>
      <c r="AO43" s="26">
        <f t="shared" si="4"/>
        <v>1.1</v>
      </c>
      <c r="AP43" s="10"/>
    </row>
    <row r="44" spans="1:42" ht="13.5" customHeight="1">
      <c r="A44" s="87"/>
      <c r="B44" s="34">
        <f t="shared" si="5"/>
        <v>22</v>
      </c>
      <c r="C44" s="35">
        <v>17</v>
      </c>
      <c r="D44" s="36" t="s">
        <v>111</v>
      </c>
      <c r="E44" s="36" t="s">
        <v>112</v>
      </c>
      <c r="F44" s="36" t="s">
        <v>83</v>
      </c>
      <c r="G44" s="36" t="s">
        <v>113</v>
      </c>
      <c r="H44" s="23">
        <f t="shared" si="6"/>
        <v>14</v>
      </c>
      <c r="I44" s="32">
        <v>1</v>
      </c>
      <c r="J44" s="32">
        <v>1</v>
      </c>
      <c r="K44" s="24">
        <v>0</v>
      </c>
      <c r="L44" s="32">
        <v>1</v>
      </c>
      <c r="M44" s="32">
        <v>1</v>
      </c>
      <c r="N44" s="32">
        <v>1</v>
      </c>
      <c r="O44" s="32">
        <v>1</v>
      </c>
      <c r="P44" s="32">
        <v>1</v>
      </c>
      <c r="Q44" s="24">
        <v>0</v>
      </c>
      <c r="R44" s="32">
        <v>1</v>
      </c>
      <c r="S44" s="32">
        <v>1</v>
      </c>
      <c r="T44" s="32">
        <v>1</v>
      </c>
      <c r="U44" s="24">
        <v>0</v>
      </c>
      <c r="V44" s="24">
        <v>0</v>
      </c>
      <c r="W44" s="32">
        <v>1</v>
      </c>
      <c r="X44" s="24">
        <v>0</v>
      </c>
      <c r="Y44" s="24">
        <v>0</v>
      </c>
      <c r="Z44" s="32">
        <v>1</v>
      </c>
      <c r="AA44" s="24">
        <v>0</v>
      </c>
      <c r="AB44" s="24">
        <v>0</v>
      </c>
      <c r="AC44" s="24">
        <v>0</v>
      </c>
      <c r="AD44" s="32">
        <v>1</v>
      </c>
      <c r="AE44" s="24">
        <v>0</v>
      </c>
      <c r="AF44" s="32">
        <v>1</v>
      </c>
      <c r="AM44" s="25">
        <f t="shared" si="7"/>
        <v>21.760794993988274</v>
      </c>
      <c r="AN44" s="10">
        <v>18</v>
      </c>
      <c r="AO44" s="26">
        <f t="shared" si="4"/>
        <v>1.2857142857142858</v>
      </c>
      <c r="AP44" s="10"/>
    </row>
    <row r="45" spans="1:42" ht="13.5" customHeight="1">
      <c r="A45" s="87"/>
      <c r="B45" s="34">
        <f t="shared" si="5"/>
        <v>23</v>
      </c>
      <c r="C45" s="35">
        <v>44</v>
      </c>
      <c r="D45" s="36" t="s">
        <v>92</v>
      </c>
      <c r="E45" s="36" t="s">
        <v>114</v>
      </c>
      <c r="F45" s="36" t="s">
        <v>83</v>
      </c>
      <c r="G45" s="36" t="s">
        <v>115</v>
      </c>
      <c r="H45" s="23">
        <f t="shared" si="6"/>
        <v>14</v>
      </c>
      <c r="I45" s="32">
        <v>1</v>
      </c>
      <c r="J45" s="32">
        <v>1</v>
      </c>
      <c r="K45" s="24">
        <v>0</v>
      </c>
      <c r="L45" s="32">
        <v>1</v>
      </c>
      <c r="M45" s="32">
        <v>1</v>
      </c>
      <c r="N45" s="24">
        <v>0</v>
      </c>
      <c r="O45" s="32">
        <v>1</v>
      </c>
      <c r="P45" s="32">
        <v>1</v>
      </c>
      <c r="Q45" s="32">
        <v>1</v>
      </c>
      <c r="R45" s="32">
        <v>1</v>
      </c>
      <c r="S45" s="32">
        <v>1</v>
      </c>
      <c r="T45" s="32">
        <v>1</v>
      </c>
      <c r="U45" s="24">
        <v>0</v>
      </c>
      <c r="V45" s="24">
        <v>0</v>
      </c>
      <c r="W45" s="32">
        <v>1</v>
      </c>
      <c r="X45" s="24">
        <v>0</v>
      </c>
      <c r="Y45" s="24">
        <v>0</v>
      </c>
      <c r="Z45" s="32">
        <v>1</v>
      </c>
      <c r="AA45" s="24">
        <v>0</v>
      </c>
      <c r="AB45" s="24">
        <v>0</v>
      </c>
      <c r="AC45" s="24">
        <v>0</v>
      </c>
      <c r="AD45" s="32">
        <v>1</v>
      </c>
      <c r="AE45" s="24">
        <v>0</v>
      </c>
      <c r="AF45" s="32">
        <v>1</v>
      </c>
      <c r="AM45" s="25">
        <f t="shared" si="7"/>
        <v>21.760794993988274</v>
      </c>
      <c r="AN45" s="10">
        <v>32</v>
      </c>
      <c r="AO45" s="26">
        <f t="shared" si="4"/>
        <v>2.2857142857142856</v>
      </c>
      <c r="AP45" s="10"/>
    </row>
    <row r="46" spans="1:42" ht="13.5" customHeight="1">
      <c r="A46" s="87"/>
      <c r="B46" s="34">
        <f t="shared" si="5"/>
        <v>24</v>
      </c>
      <c r="C46" s="35">
        <v>13</v>
      </c>
      <c r="D46" s="36" t="s">
        <v>12</v>
      </c>
      <c r="E46" s="36" t="s">
        <v>25</v>
      </c>
      <c r="F46" s="36" t="s">
        <v>83</v>
      </c>
      <c r="G46" s="36"/>
      <c r="H46" s="23">
        <f t="shared" si="6"/>
        <v>13</v>
      </c>
      <c r="I46" s="32">
        <v>1</v>
      </c>
      <c r="J46" s="32">
        <v>1</v>
      </c>
      <c r="K46" s="24">
        <v>0</v>
      </c>
      <c r="L46" s="32">
        <v>1</v>
      </c>
      <c r="M46" s="32">
        <v>1</v>
      </c>
      <c r="N46" s="24">
        <v>0</v>
      </c>
      <c r="O46" s="32">
        <v>1</v>
      </c>
      <c r="P46" s="32">
        <v>1</v>
      </c>
      <c r="Q46" s="24">
        <v>0</v>
      </c>
      <c r="R46" s="32">
        <v>1</v>
      </c>
      <c r="S46" s="32">
        <v>1</v>
      </c>
      <c r="T46" s="32">
        <v>1</v>
      </c>
      <c r="U46" s="24">
        <v>0</v>
      </c>
      <c r="V46" s="24">
        <v>0</v>
      </c>
      <c r="W46" s="32">
        <v>1</v>
      </c>
      <c r="X46" s="24">
        <v>0</v>
      </c>
      <c r="Y46" s="24">
        <v>0</v>
      </c>
      <c r="Z46" s="32">
        <v>1</v>
      </c>
      <c r="AA46" s="24">
        <v>0</v>
      </c>
      <c r="AB46" s="24">
        <v>0</v>
      </c>
      <c r="AC46" s="24">
        <v>0</v>
      </c>
      <c r="AD46" s="32">
        <v>1</v>
      </c>
      <c r="AE46" s="24">
        <v>0</v>
      </c>
      <c r="AF46" s="32">
        <v>1</v>
      </c>
      <c r="AM46" s="25">
        <f t="shared" si="7"/>
        <v>18.903652136845416</v>
      </c>
      <c r="AN46" s="10">
        <v>16</v>
      </c>
      <c r="AO46" s="26">
        <f t="shared" si="4"/>
        <v>1.2307692307692308</v>
      </c>
      <c r="AP46" s="10"/>
    </row>
    <row r="47" spans="1:42" ht="13.5" customHeight="1">
      <c r="A47" s="87"/>
      <c r="B47" s="34">
        <f t="shared" si="5"/>
        <v>25</v>
      </c>
      <c r="C47" s="35">
        <v>47</v>
      </c>
      <c r="D47" s="36" t="s">
        <v>116</v>
      </c>
      <c r="E47" s="36" t="s">
        <v>117</v>
      </c>
      <c r="F47" s="36" t="s">
        <v>83</v>
      </c>
      <c r="G47" s="36"/>
      <c r="H47" s="23">
        <f t="shared" si="6"/>
        <v>10</v>
      </c>
      <c r="I47" s="24">
        <v>1</v>
      </c>
      <c r="J47" s="24">
        <v>1</v>
      </c>
      <c r="K47" s="24">
        <v>0</v>
      </c>
      <c r="L47" s="24">
        <v>1</v>
      </c>
      <c r="M47" s="24">
        <v>0</v>
      </c>
      <c r="N47" s="24">
        <v>1</v>
      </c>
      <c r="O47" s="24">
        <v>1</v>
      </c>
      <c r="P47" s="24">
        <v>1</v>
      </c>
      <c r="Q47" s="24">
        <v>0</v>
      </c>
      <c r="R47" s="24">
        <v>1</v>
      </c>
      <c r="S47" s="24">
        <v>1</v>
      </c>
      <c r="T47" s="24">
        <v>0</v>
      </c>
      <c r="U47" s="24">
        <v>0</v>
      </c>
      <c r="V47" s="24">
        <v>0</v>
      </c>
      <c r="W47" s="24">
        <v>1</v>
      </c>
      <c r="X47" s="24">
        <v>0</v>
      </c>
      <c r="Y47" s="24">
        <v>0</v>
      </c>
      <c r="Z47" s="24">
        <v>1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M47" s="25">
        <f t="shared" si="7"/>
        <v>14.545787778981055</v>
      </c>
      <c r="AN47" s="10">
        <v>14</v>
      </c>
      <c r="AO47" s="26">
        <f t="shared" si="4"/>
        <v>1.4</v>
      </c>
      <c r="AP47" s="10"/>
    </row>
    <row r="48" spans="1:42" ht="13.5" customHeight="1">
      <c r="A48" s="87"/>
      <c r="B48" s="34">
        <f t="shared" si="5"/>
        <v>26</v>
      </c>
      <c r="C48" s="35">
        <v>8</v>
      </c>
      <c r="D48" s="36" t="s">
        <v>15</v>
      </c>
      <c r="E48" s="36" t="s">
        <v>16</v>
      </c>
      <c r="F48" s="36" t="s">
        <v>83</v>
      </c>
      <c r="G48" s="36" t="s">
        <v>17</v>
      </c>
      <c r="H48" s="23">
        <f t="shared" si="6"/>
        <v>9</v>
      </c>
      <c r="I48" s="32">
        <v>1</v>
      </c>
      <c r="J48" s="32">
        <v>1</v>
      </c>
      <c r="K48" s="24">
        <v>0</v>
      </c>
      <c r="L48" s="32">
        <v>1</v>
      </c>
      <c r="M48" s="32">
        <v>1</v>
      </c>
      <c r="N48" s="24">
        <v>0</v>
      </c>
      <c r="O48" s="32">
        <v>1</v>
      </c>
      <c r="P48" s="24">
        <v>0</v>
      </c>
      <c r="Q48" s="24">
        <v>0</v>
      </c>
      <c r="R48" s="32">
        <v>1</v>
      </c>
      <c r="S48" s="32">
        <v>1</v>
      </c>
      <c r="T48" s="24">
        <v>0</v>
      </c>
      <c r="U48" s="24">
        <v>0</v>
      </c>
      <c r="V48" s="24">
        <v>0</v>
      </c>
      <c r="W48" s="32">
        <v>1</v>
      </c>
      <c r="X48" s="24">
        <v>0</v>
      </c>
      <c r="Y48" s="24">
        <v>0</v>
      </c>
      <c r="Z48" s="32">
        <v>1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M48" s="25">
        <f t="shared" si="7"/>
        <v>10.981574214767493</v>
      </c>
      <c r="AN48" s="10">
        <v>15</v>
      </c>
      <c r="AO48" s="26">
        <f t="shared" si="4"/>
        <v>1.6666666666666667</v>
      </c>
      <c r="AP48" s="10"/>
    </row>
    <row r="49" spans="1:42" ht="13.5" customHeight="1">
      <c r="A49" s="87"/>
      <c r="B49" s="34">
        <f t="shared" si="5"/>
        <v>27</v>
      </c>
      <c r="C49" s="35">
        <v>20</v>
      </c>
      <c r="D49" s="36" t="s">
        <v>26</v>
      </c>
      <c r="E49" s="36" t="s">
        <v>118</v>
      </c>
      <c r="F49" s="36" t="s">
        <v>83</v>
      </c>
      <c r="G49" s="36" t="s">
        <v>113</v>
      </c>
      <c r="H49" s="23">
        <f t="shared" si="6"/>
        <v>9</v>
      </c>
      <c r="I49" s="24">
        <v>1</v>
      </c>
      <c r="J49" s="24">
        <v>1</v>
      </c>
      <c r="K49" s="24">
        <v>0</v>
      </c>
      <c r="L49" s="24">
        <v>1</v>
      </c>
      <c r="M49" s="24">
        <v>1</v>
      </c>
      <c r="N49" s="24">
        <v>0</v>
      </c>
      <c r="O49" s="24">
        <v>1</v>
      </c>
      <c r="P49" s="24">
        <v>0</v>
      </c>
      <c r="Q49" s="24">
        <v>0</v>
      </c>
      <c r="R49" s="24">
        <v>1</v>
      </c>
      <c r="S49" s="24">
        <v>1</v>
      </c>
      <c r="T49" s="24">
        <v>0</v>
      </c>
      <c r="U49" s="24">
        <v>0</v>
      </c>
      <c r="V49" s="24">
        <v>0</v>
      </c>
      <c r="W49" s="24">
        <v>1</v>
      </c>
      <c r="X49" s="24">
        <v>0</v>
      </c>
      <c r="Y49" s="24">
        <v>0</v>
      </c>
      <c r="Z49" s="24">
        <v>1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M49" s="25">
        <f t="shared" si="7"/>
        <v>10.981574214767493</v>
      </c>
      <c r="AN49" s="10">
        <v>14</v>
      </c>
      <c r="AO49" s="26">
        <f t="shared" si="4"/>
        <v>1.5555555555555556</v>
      </c>
      <c r="AP49" s="10"/>
    </row>
    <row r="50" spans="1:42" ht="13.5" customHeight="1">
      <c r="A50" s="87"/>
      <c r="B50" s="34">
        <f t="shared" si="5"/>
        <v>28</v>
      </c>
      <c r="C50" s="35">
        <v>19</v>
      </c>
      <c r="D50" s="36" t="s">
        <v>119</v>
      </c>
      <c r="E50" s="36" t="s">
        <v>120</v>
      </c>
      <c r="F50" s="36" t="s">
        <v>83</v>
      </c>
      <c r="G50" s="36"/>
      <c r="H50" s="23">
        <f t="shared" si="6"/>
        <v>7</v>
      </c>
      <c r="I50" s="24">
        <v>0</v>
      </c>
      <c r="J50" s="24">
        <v>1</v>
      </c>
      <c r="K50" s="24">
        <v>0</v>
      </c>
      <c r="L50" s="24">
        <v>1</v>
      </c>
      <c r="M50" s="24">
        <v>1</v>
      </c>
      <c r="N50" s="24">
        <v>0</v>
      </c>
      <c r="O50" s="24">
        <v>0</v>
      </c>
      <c r="P50" s="24">
        <v>0</v>
      </c>
      <c r="Q50" s="24">
        <v>0</v>
      </c>
      <c r="R50" s="24">
        <v>1</v>
      </c>
      <c r="S50" s="24">
        <v>1</v>
      </c>
      <c r="T50" s="24">
        <v>0</v>
      </c>
      <c r="U50" s="24">
        <v>0</v>
      </c>
      <c r="V50" s="24">
        <v>0</v>
      </c>
      <c r="W50" s="24">
        <v>1</v>
      </c>
      <c r="X50" s="24">
        <v>0</v>
      </c>
      <c r="Y50" s="24">
        <v>0</v>
      </c>
      <c r="Z50" s="24">
        <v>1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M50" s="25">
        <f t="shared" si="7"/>
        <v>8.507084418849125</v>
      </c>
      <c r="AN50" s="10">
        <v>7</v>
      </c>
      <c r="AO50" s="26">
        <f t="shared" si="4"/>
        <v>1</v>
      </c>
      <c r="AP50" s="10"/>
    </row>
    <row r="51" spans="1:42" ht="13.5" customHeight="1">
      <c r="A51" s="87"/>
      <c r="B51" s="34">
        <f t="shared" si="5"/>
        <v>29</v>
      </c>
      <c r="C51" s="37">
        <v>63</v>
      </c>
      <c r="D51" s="38" t="s">
        <v>26</v>
      </c>
      <c r="E51" s="39" t="s">
        <v>121</v>
      </c>
      <c r="F51" s="40" t="s">
        <v>83</v>
      </c>
      <c r="G51" s="40"/>
      <c r="H51" s="23">
        <f t="shared" si="6"/>
        <v>6</v>
      </c>
      <c r="I51" s="24">
        <v>0</v>
      </c>
      <c r="J51" s="32">
        <v>1</v>
      </c>
      <c r="K51" s="24">
        <v>0</v>
      </c>
      <c r="L51" s="32">
        <v>1</v>
      </c>
      <c r="M51" s="32">
        <v>1</v>
      </c>
      <c r="N51" s="24">
        <v>0</v>
      </c>
      <c r="O51" s="32">
        <v>1</v>
      </c>
      <c r="P51" s="24">
        <v>0</v>
      </c>
      <c r="Q51" s="24">
        <v>0</v>
      </c>
      <c r="R51" s="32">
        <v>1</v>
      </c>
      <c r="S51" s="32">
        <v>1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M51" s="25">
        <f t="shared" si="7"/>
        <v>6.867937851131129</v>
      </c>
      <c r="AN51" s="10">
        <v>10</v>
      </c>
      <c r="AO51" s="26">
        <f t="shared" si="4"/>
        <v>1.6666666666666667</v>
      </c>
      <c r="AP51" s="10"/>
    </row>
    <row r="52" spans="1:42" ht="13.5" customHeight="1">
      <c r="A52" s="87"/>
      <c r="B52" s="34">
        <f t="shared" si="5"/>
        <v>30</v>
      </c>
      <c r="C52" s="37">
        <v>67</v>
      </c>
      <c r="D52" s="38" t="s">
        <v>122</v>
      </c>
      <c r="E52" s="39" t="s">
        <v>123</v>
      </c>
      <c r="F52" s="39" t="s">
        <v>83</v>
      </c>
      <c r="G52" s="39"/>
      <c r="H52" s="23">
        <f t="shared" si="6"/>
        <v>5</v>
      </c>
      <c r="I52" s="32">
        <v>1</v>
      </c>
      <c r="J52" s="32">
        <v>1</v>
      </c>
      <c r="K52" s="24">
        <v>0</v>
      </c>
      <c r="L52" s="32">
        <v>1</v>
      </c>
      <c r="M52" s="32">
        <v>1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32">
        <v>1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M52" s="25">
        <f t="shared" si="7"/>
        <v>5.716977466977467</v>
      </c>
      <c r="AN52" s="10">
        <v>9</v>
      </c>
      <c r="AO52" s="26">
        <f t="shared" si="4"/>
        <v>1.8</v>
      </c>
      <c r="AP52" s="10"/>
    </row>
    <row r="53" spans="1:42" ht="13.5" customHeight="1">
      <c r="A53" s="87"/>
      <c r="B53" s="34">
        <f t="shared" si="5"/>
        <v>31</v>
      </c>
      <c r="C53" s="35">
        <v>31</v>
      </c>
      <c r="D53" s="36" t="s">
        <v>26</v>
      </c>
      <c r="E53" s="36" t="s">
        <v>78</v>
      </c>
      <c r="F53" s="36" t="s">
        <v>83</v>
      </c>
      <c r="G53" s="36" t="s">
        <v>74</v>
      </c>
      <c r="H53" s="23">
        <f t="shared" si="6"/>
        <v>3</v>
      </c>
      <c r="I53" s="24">
        <v>0</v>
      </c>
      <c r="J53" s="32">
        <v>1</v>
      </c>
      <c r="K53" s="24">
        <v>0</v>
      </c>
      <c r="L53" s="24">
        <v>0</v>
      </c>
      <c r="M53" s="32">
        <v>1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32">
        <v>1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M53" s="25">
        <f t="shared" si="7"/>
        <v>3.313131313131313</v>
      </c>
      <c r="AN53" s="10">
        <v>7</v>
      </c>
      <c r="AO53" s="26">
        <f t="shared" si="4"/>
        <v>2.3333333333333335</v>
      </c>
      <c r="AP53" s="10"/>
    </row>
    <row r="54" spans="1:42" ht="13.5" customHeight="1">
      <c r="A54" s="85" t="s">
        <v>124</v>
      </c>
      <c r="B54" s="20">
        <v>1</v>
      </c>
      <c r="C54" s="21">
        <v>16</v>
      </c>
      <c r="D54" s="22" t="s">
        <v>27</v>
      </c>
      <c r="E54" s="22" t="s">
        <v>28</v>
      </c>
      <c r="F54" s="22" t="s">
        <v>125</v>
      </c>
      <c r="G54" s="22" t="s">
        <v>11</v>
      </c>
      <c r="H54" s="23">
        <f t="shared" si="6"/>
        <v>17</v>
      </c>
      <c r="I54" s="32">
        <v>1</v>
      </c>
      <c r="J54" s="32">
        <v>1</v>
      </c>
      <c r="K54" s="32">
        <v>1</v>
      </c>
      <c r="L54" s="32">
        <v>1</v>
      </c>
      <c r="M54" s="32">
        <v>1</v>
      </c>
      <c r="N54" s="32">
        <v>1</v>
      </c>
      <c r="O54" s="32">
        <v>1</v>
      </c>
      <c r="P54" s="32">
        <v>1</v>
      </c>
      <c r="Q54" s="24">
        <v>0</v>
      </c>
      <c r="R54" s="32">
        <v>1</v>
      </c>
      <c r="S54" s="32">
        <v>1</v>
      </c>
      <c r="T54" s="32">
        <v>1</v>
      </c>
      <c r="U54" s="32">
        <v>1</v>
      </c>
      <c r="V54" s="32">
        <v>1</v>
      </c>
      <c r="W54" s="32">
        <v>1</v>
      </c>
      <c r="X54" s="24">
        <v>0</v>
      </c>
      <c r="Y54" s="24">
        <v>0</v>
      </c>
      <c r="Z54" s="32">
        <v>1</v>
      </c>
      <c r="AA54" s="24">
        <v>0</v>
      </c>
      <c r="AB54" s="24">
        <v>0</v>
      </c>
      <c r="AC54" s="24">
        <v>0</v>
      </c>
      <c r="AD54" s="32">
        <v>1</v>
      </c>
      <c r="AE54" s="24">
        <v>0</v>
      </c>
      <c r="AF54" s="32">
        <v>1</v>
      </c>
      <c r="AM54" s="25">
        <f t="shared" si="7"/>
        <v>33.144752213239606</v>
      </c>
      <c r="AN54" s="10">
        <v>26</v>
      </c>
      <c r="AO54" s="26">
        <f t="shared" si="4"/>
        <v>1.5294117647058822</v>
      </c>
      <c r="AP54" s="10"/>
    </row>
    <row r="55" spans="1:42" ht="13.5" customHeight="1">
      <c r="A55" s="85"/>
      <c r="B55" s="20">
        <f aca="true" t="shared" si="8" ref="B55:B61">B54+1</f>
        <v>2</v>
      </c>
      <c r="C55" s="21">
        <v>4</v>
      </c>
      <c r="D55" s="22" t="s">
        <v>7</v>
      </c>
      <c r="E55" s="22" t="s">
        <v>8</v>
      </c>
      <c r="F55" s="22" t="s">
        <v>125</v>
      </c>
      <c r="G55" s="22" t="s">
        <v>4</v>
      </c>
      <c r="H55" s="23">
        <f t="shared" si="6"/>
        <v>15</v>
      </c>
      <c r="I55" s="32">
        <v>1</v>
      </c>
      <c r="J55" s="32">
        <v>1</v>
      </c>
      <c r="K55" s="24">
        <v>0</v>
      </c>
      <c r="L55" s="32">
        <v>1</v>
      </c>
      <c r="M55" s="32">
        <v>1</v>
      </c>
      <c r="N55" s="24">
        <v>0</v>
      </c>
      <c r="O55" s="32">
        <v>1</v>
      </c>
      <c r="P55" s="32">
        <v>1</v>
      </c>
      <c r="Q55" s="32">
        <v>1</v>
      </c>
      <c r="R55" s="32">
        <v>1</v>
      </c>
      <c r="S55" s="32">
        <v>1</v>
      </c>
      <c r="T55" s="32">
        <v>1</v>
      </c>
      <c r="U55" s="32">
        <v>1</v>
      </c>
      <c r="V55" s="24">
        <v>0</v>
      </c>
      <c r="W55" s="32">
        <v>1</v>
      </c>
      <c r="X55" s="24">
        <v>0</v>
      </c>
      <c r="Y55" s="24">
        <v>0</v>
      </c>
      <c r="Z55" s="32">
        <v>1</v>
      </c>
      <c r="AA55" s="24">
        <v>0</v>
      </c>
      <c r="AB55" s="24">
        <v>0</v>
      </c>
      <c r="AC55" s="24">
        <v>0</v>
      </c>
      <c r="AD55" s="32">
        <v>1</v>
      </c>
      <c r="AE55" s="24">
        <v>0</v>
      </c>
      <c r="AF55" s="32">
        <v>1</v>
      </c>
      <c r="AM55" s="25">
        <f t="shared" si="7"/>
        <v>24.160794993988272</v>
      </c>
      <c r="AN55" s="10">
        <v>26</v>
      </c>
      <c r="AO55" s="26">
        <f t="shared" si="4"/>
        <v>1.7333333333333334</v>
      </c>
      <c r="AP55" s="10"/>
    </row>
    <row r="56" spans="1:42" ht="13.5" customHeight="1">
      <c r="A56" s="85"/>
      <c r="B56" s="20">
        <f t="shared" si="8"/>
        <v>3</v>
      </c>
      <c r="C56" s="21">
        <v>43</v>
      </c>
      <c r="D56" s="22" t="s">
        <v>126</v>
      </c>
      <c r="E56" s="22" t="s">
        <v>127</v>
      </c>
      <c r="F56" s="22" t="s">
        <v>125</v>
      </c>
      <c r="G56" s="22"/>
      <c r="H56" s="23">
        <f t="shared" si="6"/>
        <v>13</v>
      </c>
      <c r="I56" s="32">
        <v>1</v>
      </c>
      <c r="J56" s="32">
        <v>1</v>
      </c>
      <c r="K56" s="24">
        <v>0</v>
      </c>
      <c r="L56" s="32">
        <v>1</v>
      </c>
      <c r="M56" s="32">
        <v>1</v>
      </c>
      <c r="N56" s="24">
        <v>0</v>
      </c>
      <c r="O56" s="32">
        <v>1</v>
      </c>
      <c r="P56" s="24">
        <v>0</v>
      </c>
      <c r="Q56" s="24">
        <v>0</v>
      </c>
      <c r="R56" s="32">
        <v>1</v>
      </c>
      <c r="S56" s="32">
        <v>1</v>
      </c>
      <c r="T56" s="32">
        <v>1</v>
      </c>
      <c r="U56" s="32">
        <v>1</v>
      </c>
      <c r="V56" s="24">
        <v>0</v>
      </c>
      <c r="W56" s="32">
        <v>1</v>
      </c>
      <c r="X56" s="24">
        <v>0</v>
      </c>
      <c r="Y56" s="24">
        <v>0</v>
      </c>
      <c r="Z56" s="32">
        <v>1</v>
      </c>
      <c r="AA56" s="24">
        <v>0</v>
      </c>
      <c r="AB56" s="24">
        <v>0</v>
      </c>
      <c r="AC56" s="24">
        <v>0</v>
      </c>
      <c r="AD56" s="24">
        <v>0</v>
      </c>
      <c r="AE56" s="32">
        <v>1</v>
      </c>
      <c r="AF56" s="32">
        <v>1</v>
      </c>
      <c r="AM56" s="25">
        <f t="shared" si="7"/>
        <v>22.79715863035191</v>
      </c>
      <c r="AN56" s="10">
        <v>21</v>
      </c>
      <c r="AO56" s="26">
        <f t="shared" si="4"/>
        <v>1.6153846153846154</v>
      </c>
      <c r="AP56" s="10"/>
    </row>
    <row r="57" spans="1:42" ht="13.5" customHeight="1">
      <c r="A57" s="85"/>
      <c r="B57" s="34">
        <f t="shared" si="8"/>
        <v>4</v>
      </c>
      <c r="C57" s="35">
        <v>46</v>
      </c>
      <c r="D57" s="36" t="s">
        <v>128</v>
      </c>
      <c r="E57" s="36" t="s">
        <v>25</v>
      </c>
      <c r="F57" s="36" t="s">
        <v>125</v>
      </c>
      <c r="G57" s="36"/>
      <c r="H57" s="23">
        <f t="shared" si="6"/>
        <v>14</v>
      </c>
      <c r="I57" s="24">
        <v>1</v>
      </c>
      <c r="J57" s="24">
        <v>1</v>
      </c>
      <c r="K57" s="24">
        <v>0</v>
      </c>
      <c r="L57" s="24">
        <v>1</v>
      </c>
      <c r="M57" s="24">
        <v>1</v>
      </c>
      <c r="N57" s="24">
        <v>1</v>
      </c>
      <c r="O57" s="24">
        <v>1</v>
      </c>
      <c r="P57" s="24">
        <v>1</v>
      </c>
      <c r="Q57" s="24">
        <v>0</v>
      </c>
      <c r="R57" s="24">
        <v>1</v>
      </c>
      <c r="S57" s="24">
        <v>1</v>
      </c>
      <c r="T57" s="24">
        <v>1</v>
      </c>
      <c r="U57" s="24">
        <v>1</v>
      </c>
      <c r="V57" s="24">
        <v>0</v>
      </c>
      <c r="W57" s="24">
        <v>1</v>
      </c>
      <c r="X57" s="24">
        <v>0</v>
      </c>
      <c r="Y57" s="24">
        <v>0</v>
      </c>
      <c r="Z57" s="24">
        <v>1</v>
      </c>
      <c r="AA57" s="24">
        <v>0</v>
      </c>
      <c r="AB57" s="24">
        <v>0</v>
      </c>
      <c r="AC57" s="24">
        <v>0</v>
      </c>
      <c r="AD57" s="24">
        <v>1</v>
      </c>
      <c r="AE57" s="24">
        <v>0</v>
      </c>
      <c r="AF57" s="24">
        <v>0</v>
      </c>
      <c r="AM57" s="25">
        <f t="shared" si="7"/>
        <v>22.01793785113113</v>
      </c>
      <c r="AN57" s="10">
        <v>28</v>
      </c>
      <c r="AO57" s="26">
        <f t="shared" si="4"/>
        <v>2</v>
      </c>
      <c r="AP57" s="10"/>
    </row>
    <row r="58" spans="1:42" ht="13.5" customHeight="1">
      <c r="A58" s="85"/>
      <c r="B58" s="34">
        <f t="shared" si="8"/>
        <v>5</v>
      </c>
      <c r="C58" s="35">
        <v>38</v>
      </c>
      <c r="D58" s="36" t="s">
        <v>129</v>
      </c>
      <c r="E58" s="36" t="s">
        <v>130</v>
      </c>
      <c r="F58" s="36" t="s">
        <v>125</v>
      </c>
      <c r="G58" s="36" t="s">
        <v>131</v>
      </c>
      <c r="H58" s="23">
        <f t="shared" si="6"/>
        <v>9</v>
      </c>
      <c r="I58" s="24">
        <v>1</v>
      </c>
      <c r="J58" s="24">
        <v>1</v>
      </c>
      <c r="K58" s="24">
        <v>0</v>
      </c>
      <c r="L58" s="24">
        <v>1</v>
      </c>
      <c r="M58" s="24">
        <v>1</v>
      </c>
      <c r="N58" s="24">
        <v>0</v>
      </c>
      <c r="O58" s="24">
        <v>1</v>
      </c>
      <c r="P58" s="24">
        <v>0</v>
      </c>
      <c r="Q58" s="24">
        <v>0</v>
      </c>
      <c r="R58" s="24">
        <v>1</v>
      </c>
      <c r="S58" s="24">
        <v>1</v>
      </c>
      <c r="T58" s="24">
        <v>0</v>
      </c>
      <c r="U58" s="24">
        <v>0</v>
      </c>
      <c r="V58" s="24">
        <v>0</v>
      </c>
      <c r="W58" s="24">
        <v>1</v>
      </c>
      <c r="X58" s="24">
        <v>0</v>
      </c>
      <c r="Y58" s="24">
        <v>0</v>
      </c>
      <c r="Z58" s="24">
        <v>1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M58" s="25">
        <f t="shared" si="7"/>
        <v>10.981574214767493</v>
      </c>
      <c r="AN58" s="10">
        <v>14</v>
      </c>
      <c r="AO58" s="26">
        <f t="shared" si="4"/>
        <v>1.5555555555555556</v>
      </c>
      <c r="AP58" s="10"/>
    </row>
    <row r="59" spans="1:42" ht="13.5" customHeight="1">
      <c r="A59" s="85"/>
      <c r="B59" s="34">
        <f t="shared" si="8"/>
        <v>6</v>
      </c>
      <c r="C59" s="35">
        <v>10</v>
      </c>
      <c r="D59" s="36" t="s">
        <v>19</v>
      </c>
      <c r="E59" s="36" t="s">
        <v>20</v>
      </c>
      <c r="F59" s="36" t="s">
        <v>125</v>
      </c>
      <c r="G59" s="36"/>
      <c r="H59" s="23">
        <f t="shared" si="6"/>
        <v>7</v>
      </c>
      <c r="I59" s="24">
        <v>0</v>
      </c>
      <c r="J59" s="32">
        <v>1</v>
      </c>
      <c r="K59" s="24">
        <v>0</v>
      </c>
      <c r="L59" s="32">
        <v>1</v>
      </c>
      <c r="M59" s="32">
        <v>1</v>
      </c>
      <c r="N59" s="24">
        <v>0</v>
      </c>
      <c r="O59" s="32">
        <v>1</v>
      </c>
      <c r="P59" s="24">
        <v>0</v>
      </c>
      <c r="Q59" s="24">
        <v>0</v>
      </c>
      <c r="R59" s="32">
        <v>1</v>
      </c>
      <c r="S59" s="32">
        <v>1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32">
        <v>1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M59" s="25">
        <f t="shared" si="7"/>
        <v>8.231574214767493</v>
      </c>
      <c r="AN59" s="10">
        <v>9</v>
      </c>
      <c r="AO59" s="26">
        <f t="shared" si="4"/>
        <v>1.2857142857142858</v>
      </c>
      <c r="AP59" s="10"/>
    </row>
    <row r="60" spans="1:42" ht="13.5" customHeight="1">
      <c r="A60" s="85"/>
      <c r="B60" s="34">
        <f t="shared" si="8"/>
        <v>7</v>
      </c>
      <c r="C60" s="37">
        <v>66</v>
      </c>
      <c r="D60" s="38" t="s">
        <v>132</v>
      </c>
      <c r="E60" s="39" t="s">
        <v>25</v>
      </c>
      <c r="F60" s="39" t="s">
        <v>125</v>
      </c>
      <c r="G60" s="39"/>
      <c r="H60" s="23">
        <f t="shared" si="6"/>
        <v>6</v>
      </c>
      <c r="I60" s="32">
        <v>1</v>
      </c>
      <c r="J60" s="32">
        <v>1</v>
      </c>
      <c r="K60" s="24">
        <v>0</v>
      </c>
      <c r="L60" s="24">
        <v>0</v>
      </c>
      <c r="M60" s="32">
        <v>1</v>
      </c>
      <c r="N60" s="24">
        <v>0</v>
      </c>
      <c r="O60" s="32">
        <v>1</v>
      </c>
      <c r="P60" s="24">
        <v>0</v>
      </c>
      <c r="Q60" s="24">
        <v>0</v>
      </c>
      <c r="R60" s="32">
        <v>1</v>
      </c>
      <c r="S60" s="32">
        <v>1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M60" s="25">
        <f t="shared" si="7"/>
        <v>6.9640916972849745</v>
      </c>
      <c r="AN60" s="10">
        <v>18</v>
      </c>
      <c r="AO60" s="26">
        <f t="shared" si="4"/>
        <v>3</v>
      </c>
      <c r="AP60" s="10"/>
    </row>
    <row r="61" spans="1:42" ht="13.5" customHeight="1">
      <c r="A61" s="85"/>
      <c r="B61" s="34">
        <f t="shared" si="8"/>
        <v>8</v>
      </c>
      <c r="C61" s="37">
        <v>72</v>
      </c>
      <c r="D61" s="38" t="s">
        <v>19</v>
      </c>
      <c r="E61" s="39" t="s">
        <v>133</v>
      </c>
      <c r="F61" s="39" t="s">
        <v>125</v>
      </c>
      <c r="G61" s="39"/>
      <c r="H61" s="23">
        <f t="shared" si="6"/>
        <v>6</v>
      </c>
      <c r="I61" s="32">
        <v>1</v>
      </c>
      <c r="J61" s="32">
        <v>1</v>
      </c>
      <c r="K61" s="24">
        <v>0</v>
      </c>
      <c r="L61" s="32">
        <v>1</v>
      </c>
      <c r="M61" s="32">
        <v>1</v>
      </c>
      <c r="N61" s="24">
        <v>0</v>
      </c>
      <c r="O61" s="24">
        <v>0</v>
      </c>
      <c r="P61" s="24">
        <v>0</v>
      </c>
      <c r="Q61" s="24">
        <v>0</v>
      </c>
      <c r="R61" s="32">
        <v>1</v>
      </c>
      <c r="S61" s="32">
        <v>1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M61" s="25">
        <f t="shared" si="7"/>
        <v>6.893448055212762</v>
      </c>
      <c r="AN61" s="10">
        <v>9</v>
      </c>
      <c r="AO61" s="26">
        <f t="shared" si="4"/>
        <v>1.5</v>
      </c>
      <c r="AP61" s="10"/>
    </row>
    <row r="62" spans="1:42" ht="13.5" customHeight="1">
      <c r="A62" s="86" t="s">
        <v>38</v>
      </c>
      <c r="B62" s="20">
        <v>1</v>
      </c>
      <c r="C62" s="29">
        <v>77</v>
      </c>
      <c r="D62" s="30" t="s">
        <v>134</v>
      </c>
      <c r="E62" s="31" t="s">
        <v>135</v>
      </c>
      <c r="F62" s="31" t="s">
        <v>136</v>
      </c>
      <c r="G62" s="31"/>
      <c r="H62" s="23">
        <f t="shared" si="6"/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M62" s="25">
        <f t="shared" si="7"/>
        <v>0</v>
      </c>
      <c r="AN62" s="83" t="s">
        <v>137</v>
      </c>
      <c r="AO62" s="83"/>
      <c r="AP62" s="10">
        <v>28</v>
      </c>
    </row>
    <row r="63" spans="1:42" ht="13.5" customHeight="1">
      <c r="A63" s="86"/>
      <c r="B63" s="20">
        <f>B62+1</f>
        <v>2</v>
      </c>
      <c r="C63" s="21">
        <v>3</v>
      </c>
      <c r="D63" s="22" t="s">
        <v>138</v>
      </c>
      <c r="E63" s="22" t="s">
        <v>76</v>
      </c>
      <c r="F63" s="22" t="s">
        <v>136</v>
      </c>
      <c r="G63" s="22" t="s">
        <v>4</v>
      </c>
      <c r="H63" s="23">
        <f t="shared" si="6"/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M63" s="25">
        <f t="shared" si="7"/>
        <v>0</v>
      </c>
      <c r="AN63" s="83"/>
      <c r="AO63" s="83"/>
      <c r="AP63" s="10">
        <v>24</v>
      </c>
    </row>
    <row r="64" spans="1:42" ht="13.5" customHeight="1">
      <c r="A64" s="86"/>
      <c r="B64" s="20">
        <f>B63+1</f>
        <v>3</v>
      </c>
      <c r="C64" s="21">
        <v>22</v>
      </c>
      <c r="D64" s="22" t="s">
        <v>66</v>
      </c>
      <c r="E64" s="22" t="s">
        <v>139</v>
      </c>
      <c r="F64" s="22" t="s">
        <v>136</v>
      </c>
      <c r="G64" s="22"/>
      <c r="H64" s="23">
        <f t="shared" si="6"/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M64" s="25">
        <f t="shared" si="7"/>
        <v>0</v>
      </c>
      <c r="AN64" s="83"/>
      <c r="AO64" s="83"/>
      <c r="AP64" s="10">
        <v>20</v>
      </c>
    </row>
    <row r="65" spans="3:39" ht="13.5" customHeight="1">
      <c r="C65" s="41"/>
      <c r="D65" s="41"/>
      <c r="E65" s="42"/>
      <c r="F65" s="42"/>
      <c r="G65" s="42"/>
      <c r="H65" s="43"/>
      <c r="AM65" s="44"/>
    </row>
    <row r="66" spans="3:39" ht="13.5" customHeight="1">
      <c r="C66" s="41"/>
      <c r="D66" s="41"/>
      <c r="E66" s="42"/>
      <c r="F66" s="42"/>
      <c r="G66" s="42"/>
      <c r="H66" s="43"/>
      <c r="AM66" s="44"/>
    </row>
    <row r="67" spans="3:39" ht="13.5" customHeight="1">
      <c r="C67" s="41"/>
      <c r="D67" s="41"/>
      <c r="E67" s="42"/>
      <c r="F67" s="42"/>
      <c r="G67" s="42"/>
      <c r="H67" s="43"/>
      <c r="AM67" s="44"/>
    </row>
    <row r="68" spans="1:53" s="2" customFormat="1" ht="13.5" customHeight="1">
      <c r="A68" s="1"/>
      <c r="C68" s="41"/>
      <c r="D68" s="41"/>
      <c r="E68" s="88" t="s">
        <v>140</v>
      </c>
      <c r="F68" s="88"/>
      <c r="G68" s="42"/>
      <c r="H68" s="43"/>
      <c r="I68" s="2">
        <f aca="true" t="shared" si="9" ref="I68:AL68">SUM(I5:I65)</f>
        <v>48</v>
      </c>
      <c r="J68" s="2">
        <f t="shared" si="9"/>
        <v>54</v>
      </c>
      <c r="K68" s="2">
        <f t="shared" si="9"/>
        <v>17</v>
      </c>
      <c r="L68" s="2">
        <f t="shared" si="9"/>
        <v>52</v>
      </c>
      <c r="M68" s="2">
        <f t="shared" si="9"/>
        <v>54</v>
      </c>
      <c r="N68" s="2">
        <f t="shared" si="9"/>
        <v>21</v>
      </c>
      <c r="O68" s="2">
        <f t="shared" si="9"/>
        <v>49</v>
      </c>
      <c r="P68" s="2">
        <f t="shared" si="9"/>
        <v>33</v>
      </c>
      <c r="Q68" s="2">
        <f t="shared" si="9"/>
        <v>21</v>
      </c>
      <c r="R68" s="2">
        <f t="shared" si="9"/>
        <v>51</v>
      </c>
      <c r="S68" s="2">
        <f t="shared" si="9"/>
        <v>55</v>
      </c>
      <c r="T68" s="2">
        <f t="shared" si="9"/>
        <v>33</v>
      </c>
      <c r="U68" s="2">
        <f t="shared" si="9"/>
        <v>25</v>
      </c>
      <c r="V68" s="2">
        <f t="shared" si="9"/>
        <v>11</v>
      </c>
      <c r="W68" s="2">
        <f t="shared" si="9"/>
        <v>40</v>
      </c>
      <c r="X68" s="2">
        <f t="shared" si="9"/>
        <v>5</v>
      </c>
      <c r="Y68" s="2">
        <f t="shared" si="9"/>
        <v>7</v>
      </c>
      <c r="Z68" s="2">
        <f t="shared" si="9"/>
        <v>44</v>
      </c>
      <c r="AA68" s="2">
        <f t="shared" si="9"/>
        <v>6</v>
      </c>
      <c r="AB68" s="2">
        <f t="shared" si="9"/>
        <v>5</v>
      </c>
      <c r="AC68" s="2">
        <f t="shared" si="9"/>
        <v>6</v>
      </c>
      <c r="AD68" s="2">
        <f t="shared" si="9"/>
        <v>28</v>
      </c>
      <c r="AE68" s="2">
        <f t="shared" si="9"/>
        <v>11</v>
      </c>
      <c r="AF68" s="2">
        <f t="shared" si="9"/>
        <v>28</v>
      </c>
      <c r="AG68" s="2">
        <f t="shared" si="9"/>
        <v>0</v>
      </c>
      <c r="AH68" s="2">
        <f t="shared" si="9"/>
        <v>0</v>
      </c>
      <c r="AI68" s="2">
        <f t="shared" si="9"/>
        <v>0</v>
      </c>
      <c r="AJ68" s="2">
        <f t="shared" si="9"/>
        <v>0</v>
      </c>
      <c r="AK68" s="2">
        <f t="shared" si="9"/>
        <v>0</v>
      </c>
      <c r="AL68" s="2">
        <f t="shared" si="9"/>
        <v>0</v>
      </c>
      <c r="AM68" s="44"/>
      <c r="AN68"/>
      <c r="AO68" s="5"/>
      <c r="AP68" s="1"/>
      <c r="AQ68"/>
      <c r="AR68"/>
      <c r="AS68"/>
      <c r="AT68"/>
      <c r="AU68"/>
      <c r="AV68"/>
      <c r="AW68"/>
      <c r="AX68"/>
      <c r="AY68"/>
      <c r="AZ68"/>
      <c r="BA68"/>
    </row>
    <row r="69" spans="1:53" s="2" customFormat="1" ht="40.5" customHeight="1">
      <c r="A69" s="1"/>
      <c r="C69" s="41"/>
      <c r="D69" s="41"/>
      <c r="E69" s="88" t="s">
        <v>141</v>
      </c>
      <c r="F69" s="88"/>
      <c r="G69" s="42"/>
      <c r="H69" s="43"/>
      <c r="I69" s="45">
        <f aca="true" t="shared" si="10" ref="I69:AL69">IF(SUM(I5:I64)=0,$H70,$H70/SUM(I5:I64))</f>
        <v>1.25</v>
      </c>
      <c r="J69" s="45">
        <f t="shared" si="10"/>
        <v>1.1111111111111112</v>
      </c>
      <c r="K69" s="45">
        <f t="shared" si="10"/>
        <v>3.5294117647058822</v>
      </c>
      <c r="L69" s="45">
        <f t="shared" si="10"/>
        <v>1.1538461538461537</v>
      </c>
      <c r="M69" s="45">
        <f t="shared" si="10"/>
        <v>1.1111111111111112</v>
      </c>
      <c r="N69" s="45">
        <f t="shared" si="10"/>
        <v>2.857142857142857</v>
      </c>
      <c r="O69" s="45">
        <f t="shared" si="10"/>
        <v>1.2244897959183674</v>
      </c>
      <c r="P69" s="45">
        <f t="shared" si="10"/>
        <v>1.8181818181818181</v>
      </c>
      <c r="Q69" s="45">
        <f t="shared" si="10"/>
        <v>2.857142857142857</v>
      </c>
      <c r="R69" s="45">
        <f t="shared" si="10"/>
        <v>1.1764705882352942</v>
      </c>
      <c r="S69" s="45">
        <f t="shared" si="10"/>
        <v>1.0909090909090908</v>
      </c>
      <c r="T69" s="45">
        <f t="shared" si="10"/>
        <v>1.8181818181818181</v>
      </c>
      <c r="U69" s="45">
        <f t="shared" si="10"/>
        <v>2.4</v>
      </c>
      <c r="V69" s="45">
        <f t="shared" si="10"/>
        <v>5.454545454545454</v>
      </c>
      <c r="W69" s="45">
        <f t="shared" si="10"/>
        <v>1.5</v>
      </c>
      <c r="X69" s="45">
        <f t="shared" si="10"/>
        <v>12</v>
      </c>
      <c r="Y69" s="45">
        <f t="shared" si="10"/>
        <v>8.571428571428571</v>
      </c>
      <c r="Z69" s="45">
        <f t="shared" si="10"/>
        <v>1.3636363636363635</v>
      </c>
      <c r="AA69" s="45">
        <f t="shared" si="10"/>
        <v>10</v>
      </c>
      <c r="AB69" s="45">
        <f t="shared" si="10"/>
        <v>12</v>
      </c>
      <c r="AC69" s="45">
        <f t="shared" si="10"/>
        <v>10</v>
      </c>
      <c r="AD69" s="45">
        <f t="shared" si="10"/>
        <v>2.142857142857143</v>
      </c>
      <c r="AE69" s="45">
        <f t="shared" si="10"/>
        <v>5.454545454545454</v>
      </c>
      <c r="AF69" s="45">
        <f t="shared" si="10"/>
        <v>2.142857142857143</v>
      </c>
      <c r="AG69" s="45">
        <f t="shared" si="10"/>
        <v>60</v>
      </c>
      <c r="AH69" s="45">
        <f t="shared" si="10"/>
        <v>60</v>
      </c>
      <c r="AI69" s="45">
        <f t="shared" si="10"/>
        <v>60</v>
      </c>
      <c r="AJ69" s="45">
        <f t="shared" si="10"/>
        <v>60</v>
      </c>
      <c r="AK69" s="45">
        <f t="shared" si="10"/>
        <v>60</v>
      </c>
      <c r="AL69" s="45">
        <f t="shared" si="10"/>
        <v>60</v>
      </c>
      <c r="AM69" s="44"/>
      <c r="AN69"/>
      <c r="AO69" s="5"/>
      <c r="AP69" s="1"/>
      <c r="AQ69"/>
      <c r="AR69"/>
      <c r="AS69"/>
      <c r="AT69"/>
      <c r="AU69"/>
      <c r="AV69"/>
      <c r="AW69"/>
      <c r="AX69"/>
      <c r="AY69"/>
      <c r="AZ69"/>
      <c r="BA69"/>
    </row>
    <row r="70" spans="3:39" ht="24.75" customHeight="1">
      <c r="C70" s="41"/>
      <c r="D70" s="41"/>
      <c r="E70" s="88" t="s">
        <v>142</v>
      </c>
      <c r="F70" s="88"/>
      <c r="G70" s="42"/>
      <c r="H70" s="46">
        <v>60</v>
      </c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4"/>
    </row>
    <row r="71" spans="5:39" ht="15" customHeight="1">
      <c r="E71" s="48" t="s">
        <v>14</v>
      </c>
      <c r="F71" s="48"/>
      <c r="G71" s="48"/>
      <c r="H71" s="43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50"/>
    </row>
    <row r="72" spans="39:53" ht="13.5" customHeight="1">
      <c r="AM72"/>
      <c r="AN72" s="48" t="s">
        <v>14</v>
      </c>
      <c r="AO72" s="51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50"/>
    </row>
  </sheetData>
  <sheetProtection selectLockedCells="1" selectUnlockedCells="1"/>
  <mergeCells count="13">
    <mergeCell ref="E70:F70"/>
    <mergeCell ref="A23:A53"/>
    <mergeCell ref="A54:A61"/>
    <mergeCell ref="A62:A64"/>
    <mergeCell ref="AN62:AO64"/>
    <mergeCell ref="E68:F68"/>
    <mergeCell ref="E69:F69"/>
    <mergeCell ref="A1:AP1"/>
    <mergeCell ref="A2:AP2"/>
    <mergeCell ref="D3:E3"/>
    <mergeCell ref="A5:A12"/>
    <mergeCell ref="A13:A17"/>
    <mergeCell ref="A18:A21"/>
  </mergeCells>
  <conditionalFormatting sqref="I5:P5 I7:J9 I12:I17 I20:I22 I26:U26 I28:U29 I31:J35 I39:J42 I47:J47 I49:I51 I53 I57:I59 I62:J64 J12:J15 J17 J20:J21 J49:J50 J57:J58 K7:K22 K31:K36 K39:K53 K55:K64 L7:M9 L12:M15 L17:M17 L20:M21 L31:M35 L39:M42 L47:M47 L49:M50 L53 L57:M58 L60 L62:M64 N7:N17 N19:N22 N31:N36 N38:N43 N45:N53 N55:N64 O7:O9 O12:O15 O17:O18 O20:O21 O31:P35 O39:O42 O47 O49:O50 O52:O53 O57:O58 O61:O64 P7:P17 P19:Q22 P39:P43 P47:P53 P56:Q64 Q5:Q9 Q11:Q17 Q31:Q36 Q39:Q44 Q46:Q54 R5:U5 R7:R10 R12:S15 R17:S17 R20:S21 R31:U35 R39:S42 R47:S47 R49:S50 R52:R53 R57:S58 R62:S64 S7:S9 T7:U17 T20:T22 T39:T43 T47:T53 T57:U64 U19:U22 U39:U53 V5:V22 V26:V29 V31:V53 V55:V64 W5 W7:W17 W20:W22 W26 W28:W29 W31:W35 W39:W42 W47 W49:W53 W57:W64 X5:Y22 X26:X42 X44:X64 Y26:AA26 Y28:Z29 Y31:Y64 Z5 Z7:Z9 Z11:Z17 Z20:Z21 Z31:Z35 Z39:Z42 Z47 Z49:Z53 Z57:Z58 Z60:Z64 AA5:AC22 AA28:AA64 AB25:AB35 AB37:AB64 AC26:AF26 AC28:AC64 AD5 AD7:AD17 AD20:AD22 AD28:AF29 AD31:AD36 AD39:AD43 AD47:AD53 AD56:AD64 AE5:AE22 AE31:AE55 AE57:AF64 AF7:AF17 AF19:AF22 AF31:AF35 AF39:AF43 AF47:AF53">
    <cfRule type="cellIs" priority="1" dxfId="0" operator="equal" stopIfTrue="1">
      <formula>1</formula>
    </cfRule>
  </conditionalFormatting>
  <conditionalFormatting sqref="I6:P6 I10:J11 I18:J19 I23:I25 I27:U27 I30:W30 I36:J38 I43:J46 I48:J48 I52 I54:I56 I60:I61 J16 J22:J25 J51:J56 J59:J61 K23:K25 K37:K38 K54 L10:M11 L16:M16 L18:M19 L22:M25 L36:M38 L43:M46 L48:M48 L51:L52 L54:L56 L59 L61 M51:M56 M59:M61 N18 N23:N25 N37 N44 N54 O10:O11 O16 O19 O22:O25 O36:P38 O43:O46 O48 O51 O54:O56 O59:O60 P18:Q18 P23:Q25 P44:P46 P54:P55 Q10 Q37:Q38 Q45 Q55 R6:U6 R11 R16:S16 R18:T19 R22:S25 R36:U38 R43:S46 R48:S48 R51 R54:R56 R59:S61 S10:S11 S51:S56 T23:Y25 T44:T46 T54:U56 U18 V54 W6 W18:W19 W27 W36:W38 W43:W46 W48 W54:W56 X43 Y27:AA27 Y30:Z30 Z6 Z10 Z18:Z19 Z22:Z25 Z36:Z38 Z43:Z46 Z48 Z54:Z56 Z59 AA23:AA25 AB23:AB24 AB36 AC23:AF25 AC27:AF27 AD6 AD18:AD19 AD30:AF30 AD37:AD38 AD44:AD46 AD54:AD55 AE56 AF6 AF18 AF36:AF38 AF44:AF46 AF54:AF56">
    <cfRule type="cellIs" priority="2" dxfId="0" operator="equal" stopIfTrue="1">
      <formula>1</formula>
    </cfRule>
  </conditionalFormatting>
  <conditionalFormatting sqref="AF5">
    <cfRule type="cellIs" priority="3" dxfId="0" operator="equal" stopIfTrue="1">
      <formula>1</formula>
    </cfRule>
  </conditionalFormatting>
  <printOptions/>
  <pageMargins left="0.75" right="0.75" top="1.7875" bottom="1.7875" header="1" footer="1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7"/>
  <sheetViews>
    <sheetView zoomScale="90" zoomScaleNormal="90" zoomScalePageLayoutView="0" workbookViewId="0" topLeftCell="C1">
      <selection activeCell="W12" sqref="W12"/>
    </sheetView>
  </sheetViews>
  <sheetFormatPr defaultColWidth="11.57421875" defaultRowHeight="12.75"/>
  <cols>
    <col min="1" max="1" width="7.140625" style="0" customWidth="1"/>
    <col min="2" max="2" width="4.421875" style="52" customWidth="1"/>
    <col min="3" max="3" width="10.421875" style="0" customWidth="1"/>
    <col min="4" max="4" width="14.00390625" style="0" customWidth="1"/>
    <col min="5" max="5" width="15.28125" style="0" customWidth="1"/>
    <col min="6" max="6" width="11.57421875" style="0" customWidth="1"/>
    <col min="7" max="12" width="3.00390625" style="0" customWidth="1"/>
    <col min="13" max="18" width="4.421875" style="0" customWidth="1"/>
    <col min="19" max="21" width="3.00390625" style="0" customWidth="1"/>
    <col min="22" max="22" width="37.8515625" style="0" customWidth="1"/>
    <col min="23" max="23" width="27.7109375" style="0" customWidth="1"/>
    <col min="24" max="24" width="8.8515625" style="0" customWidth="1"/>
  </cols>
  <sheetData>
    <row r="1" spans="1:24" ht="66" customHeight="1">
      <c r="A1" s="53" t="s">
        <v>143</v>
      </c>
      <c r="B1" s="54" t="s">
        <v>144</v>
      </c>
      <c r="C1" s="89" t="s">
        <v>145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s="59" customFormat="1" ht="16.5" customHeight="1">
      <c r="A2" s="55"/>
      <c r="B2" s="56"/>
      <c r="C2" s="57"/>
      <c r="D2" s="57"/>
      <c r="E2" s="57"/>
      <c r="F2" s="57"/>
      <c r="G2" s="82" t="s">
        <v>146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58"/>
      <c r="W2" s="57"/>
      <c r="X2" s="58"/>
    </row>
    <row r="3" spans="1:24" ht="12.75">
      <c r="A3" s="90">
        <v>1</v>
      </c>
      <c r="B3" s="91">
        <v>10</v>
      </c>
      <c r="C3" s="92" t="s">
        <v>147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61" t="s">
        <v>148</v>
      </c>
      <c r="W3" s="60" t="s">
        <v>149</v>
      </c>
      <c r="X3" s="61" t="s">
        <v>150</v>
      </c>
    </row>
    <row r="4" spans="1:24" ht="15">
      <c r="A4" s="90"/>
      <c r="B4" s="91"/>
      <c r="C4" s="61" t="s">
        <v>151</v>
      </c>
      <c r="D4" s="62">
        <v>40</v>
      </c>
      <c r="E4" s="63" t="s">
        <v>152</v>
      </c>
      <c r="F4" s="64"/>
      <c r="G4" s="93">
        <v>1</v>
      </c>
      <c r="H4" s="93"/>
      <c r="I4" s="93"/>
      <c r="J4" s="93">
        <v>2</v>
      </c>
      <c r="K4" s="93"/>
      <c r="L4" s="93"/>
      <c r="M4" s="93">
        <v>3</v>
      </c>
      <c r="N4" s="93"/>
      <c r="O4" s="93"/>
      <c r="P4" s="93">
        <v>4</v>
      </c>
      <c r="Q4" s="93"/>
      <c r="R4" s="93"/>
      <c r="S4" s="93">
        <v>5</v>
      </c>
      <c r="T4" s="93"/>
      <c r="U4" s="93"/>
      <c r="V4" s="65"/>
      <c r="W4" s="64"/>
      <c r="X4" s="94">
        <f>V7+W8</f>
        <v>72</v>
      </c>
    </row>
    <row r="5" spans="1:24" ht="13.5" customHeight="1">
      <c r="A5" s="90"/>
      <c r="B5" s="91"/>
      <c r="C5" s="61" t="s">
        <v>153</v>
      </c>
      <c r="D5" s="66" t="s">
        <v>154</v>
      </c>
      <c r="E5" s="95" t="s">
        <v>155</v>
      </c>
      <c r="F5" s="95"/>
      <c r="G5" s="64">
        <v>1</v>
      </c>
      <c r="H5" s="64">
        <v>2</v>
      </c>
      <c r="I5" s="64">
        <v>3</v>
      </c>
      <c r="J5" s="64">
        <v>1</v>
      </c>
      <c r="K5" s="64">
        <v>2</v>
      </c>
      <c r="L5" s="64">
        <v>3</v>
      </c>
      <c r="M5" s="64">
        <v>1</v>
      </c>
      <c r="N5" s="64">
        <v>2</v>
      </c>
      <c r="O5" s="64">
        <v>3</v>
      </c>
      <c r="P5" s="64">
        <v>1</v>
      </c>
      <c r="Q5" s="64">
        <v>2</v>
      </c>
      <c r="R5" s="64">
        <v>3</v>
      </c>
      <c r="S5" s="64">
        <v>1</v>
      </c>
      <c r="T5" s="64">
        <v>2</v>
      </c>
      <c r="U5" s="64">
        <v>3</v>
      </c>
      <c r="V5" s="65"/>
      <c r="W5" s="64"/>
      <c r="X5" s="94"/>
    </row>
    <row r="6" spans="1:24" ht="15">
      <c r="A6" s="90"/>
      <c r="B6" s="91"/>
      <c r="C6" s="61" t="s">
        <v>156</v>
      </c>
      <c r="D6" s="66" t="s">
        <v>157</v>
      </c>
      <c r="E6" s="95"/>
      <c r="F6" s="95"/>
      <c r="G6" s="62">
        <v>3</v>
      </c>
      <c r="H6" s="67">
        <v>6</v>
      </c>
      <c r="I6" s="62">
        <v>0</v>
      </c>
      <c r="J6" s="67">
        <v>9</v>
      </c>
      <c r="K6" s="62">
        <v>0</v>
      </c>
      <c r="L6" s="62">
        <v>0</v>
      </c>
      <c r="M6" s="67">
        <v>11</v>
      </c>
      <c r="N6" s="62">
        <v>0</v>
      </c>
      <c r="O6" s="62">
        <v>0</v>
      </c>
      <c r="P6" s="67">
        <v>13</v>
      </c>
      <c r="Q6" s="62">
        <v>0</v>
      </c>
      <c r="R6" s="62">
        <v>0</v>
      </c>
      <c r="S6" s="67">
        <v>8</v>
      </c>
      <c r="T6" s="62">
        <v>0</v>
      </c>
      <c r="U6" s="62">
        <v>0</v>
      </c>
      <c r="V6" s="65"/>
      <c r="W6" s="64"/>
      <c r="X6" s="94"/>
    </row>
    <row r="7" spans="1:24" ht="15">
      <c r="A7" s="90"/>
      <c r="B7" s="91"/>
      <c r="C7" s="61" t="s">
        <v>14</v>
      </c>
      <c r="D7" s="68" t="s">
        <v>14</v>
      </c>
      <c r="E7" s="95">
        <f aca="true" t="shared" si="0" ref="E7:J7">MAX(E6:G6)</f>
        <v>3</v>
      </c>
      <c r="F7" s="95">
        <f t="shared" si="0"/>
        <v>6</v>
      </c>
      <c r="G7" s="93">
        <f t="shared" si="0"/>
        <v>6</v>
      </c>
      <c r="H7" s="93">
        <f t="shared" si="0"/>
        <v>9</v>
      </c>
      <c r="I7" s="93">
        <f t="shared" si="0"/>
        <v>9</v>
      </c>
      <c r="J7" s="96">
        <f t="shared" si="0"/>
        <v>9</v>
      </c>
      <c r="K7" s="96"/>
      <c r="L7" s="96"/>
      <c r="M7" s="96">
        <f>MAX(M6:O6)</f>
        <v>11</v>
      </c>
      <c r="N7" s="96"/>
      <c r="O7" s="96"/>
      <c r="P7" s="96">
        <f>MAX(P6:R6)</f>
        <v>13</v>
      </c>
      <c r="Q7" s="96"/>
      <c r="R7" s="96"/>
      <c r="S7" s="96">
        <f>MAX(S6:U6)</f>
        <v>8</v>
      </c>
      <c r="T7" s="96"/>
      <c r="U7" s="96"/>
      <c r="V7" s="62">
        <f>G7+J7+M7+P7+S7</f>
        <v>47</v>
      </c>
      <c r="W7" s="64"/>
      <c r="X7" s="94"/>
    </row>
    <row r="8" spans="1:24" ht="15">
      <c r="A8" s="90"/>
      <c r="B8" s="91"/>
      <c r="C8" s="61" t="s">
        <v>14</v>
      </c>
      <c r="D8" s="66"/>
      <c r="E8" s="61" t="s">
        <v>158</v>
      </c>
      <c r="F8" s="64"/>
      <c r="G8" s="93">
        <v>1</v>
      </c>
      <c r="H8" s="93"/>
      <c r="I8" s="93"/>
      <c r="J8" s="93">
        <v>1</v>
      </c>
      <c r="K8" s="93"/>
      <c r="L8" s="93"/>
      <c r="M8" s="93">
        <v>1</v>
      </c>
      <c r="N8" s="93"/>
      <c r="O8" s="93"/>
      <c r="P8" s="93">
        <v>1</v>
      </c>
      <c r="Q8" s="93"/>
      <c r="R8" s="93"/>
      <c r="S8" s="93">
        <v>1</v>
      </c>
      <c r="T8" s="93"/>
      <c r="U8" s="93"/>
      <c r="V8" s="65"/>
      <c r="W8" s="62">
        <f>(G8+J8+M8+P8+S8)*5</f>
        <v>25</v>
      </c>
      <c r="X8" s="94"/>
    </row>
    <row r="9" spans="1:2" ht="18">
      <c r="A9" s="69"/>
      <c r="B9" s="70"/>
    </row>
    <row r="10" spans="1:24" ht="12.75">
      <c r="A10" s="90">
        <v>2</v>
      </c>
      <c r="B10" s="91">
        <v>8</v>
      </c>
      <c r="C10" s="92" t="s">
        <v>147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61" t="s">
        <v>148</v>
      </c>
      <c r="W10" s="60" t="s">
        <v>149</v>
      </c>
      <c r="X10" s="61" t="s">
        <v>150</v>
      </c>
    </row>
    <row r="11" spans="1:24" ht="15">
      <c r="A11" s="90"/>
      <c r="B11" s="91"/>
      <c r="C11" s="61" t="s">
        <v>151</v>
      </c>
      <c r="D11" s="62">
        <v>7</v>
      </c>
      <c r="E11" s="63" t="s">
        <v>152</v>
      </c>
      <c r="F11" s="64"/>
      <c r="G11" s="93">
        <v>1</v>
      </c>
      <c r="H11" s="93"/>
      <c r="I11" s="93"/>
      <c r="J11" s="93">
        <v>2</v>
      </c>
      <c r="K11" s="93"/>
      <c r="L11" s="93"/>
      <c r="M11" s="93">
        <v>3</v>
      </c>
      <c r="N11" s="93"/>
      <c r="O11" s="93"/>
      <c r="P11" s="93">
        <v>4</v>
      </c>
      <c r="Q11" s="93"/>
      <c r="R11" s="93"/>
      <c r="S11" s="93">
        <v>5</v>
      </c>
      <c r="T11" s="93"/>
      <c r="U11" s="93"/>
      <c r="V11" s="65"/>
      <c r="W11" s="64"/>
      <c r="X11" s="94">
        <f>V14+W15</f>
        <v>64</v>
      </c>
    </row>
    <row r="12" spans="1:24" ht="13.5" customHeight="1">
      <c r="A12" s="90"/>
      <c r="B12" s="91"/>
      <c r="C12" s="61" t="s">
        <v>153</v>
      </c>
      <c r="D12" s="66" t="s">
        <v>159</v>
      </c>
      <c r="E12" s="95" t="s">
        <v>155</v>
      </c>
      <c r="F12" s="95"/>
      <c r="G12" s="64">
        <v>1</v>
      </c>
      <c r="H12" s="64">
        <v>2</v>
      </c>
      <c r="I12" s="64">
        <v>3</v>
      </c>
      <c r="J12" s="64">
        <v>1</v>
      </c>
      <c r="K12" s="64">
        <v>2</v>
      </c>
      <c r="L12" s="64">
        <v>3</v>
      </c>
      <c r="M12" s="64">
        <v>1</v>
      </c>
      <c r="N12" s="64">
        <v>2</v>
      </c>
      <c r="O12" s="64">
        <v>3</v>
      </c>
      <c r="P12" s="64">
        <v>1</v>
      </c>
      <c r="Q12" s="64">
        <v>2</v>
      </c>
      <c r="R12" s="64">
        <v>3</v>
      </c>
      <c r="S12" s="64">
        <v>1</v>
      </c>
      <c r="T12" s="64">
        <v>2</v>
      </c>
      <c r="U12" s="64">
        <v>3</v>
      </c>
      <c r="V12" s="65"/>
      <c r="W12" s="64"/>
      <c r="X12" s="94"/>
    </row>
    <row r="13" spans="1:25" ht="15">
      <c r="A13" s="90"/>
      <c r="B13" s="91"/>
      <c r="C13" s="61" t="s">
        <v>156</v>
      </c>
      <c r="D13" s="66" t="s">
        <v>160</v>
      </c>
      <c r="E13" s="95"/>
      <c r="F13" s="95"/>
      <c r="G13" s="62">
        <v>3</v>
      </c>
      <c r="H13" s="62">
        <v>3</v>
      </c>
      <c r="I13" s="62">
        <v>3</v>
      </c>
      <c r="J13" s="62">
        <v>9</v>
      </c>
      <c r="K13" s="67">
        <v>9</v>
      </c>
      <c r="L13" s="62">
        <v>0</v>
      </c>
      <c r="M13" s="67">
        <v>11</v>
      </c>
      <c r="N13" s="62">
        <v>0</v>
      </c>
      <c r="O13" s="62">
        <v>0</v>
      </c>
      <c r="P13" s="67">
        <v>13</v>
      </c>
      <c r="Q13" s="62">
        <v>0</v>
      </c>
      <c r="R13" s="62">
        <v>0</v>
      </c>
      <c r="S13" s="67">
        <v>8</v>
      </c>
      <c r="T13" s="62">
        <v>0</v>
      </c>
      <c r="U13" s="62">
        <v>0</v>
      </c>
      <c r="V13" s="65"/>
      <c r="W13" s="64"/>
      <c r="X13" s="94"/>
      <c r="Y13" t="s">
        <v>180</v>
      </c>
    </row>
    <row r="14" spans="1:24" ht="15">
      <c r="A14" s="90"/>
      <c r="B14" s="91"/>
      <c r="C14" s="61" t="s">
        <v>14</v>
      </c>
      <c r="D14" s="68" t="s">
        <v>14</v>
      </c>
      <c r="E14" s="95">
        <f aca="true" t="shared" si="1" ref="E14:J14">MAX(E13:G13)</f>
        <v>3</v>
      </c>
      <c r="F14" s="95">
        <f t="shared" si="1"/>
        <v>3</v>
      </c>
      <c r="G14" s="93">
        <f t="shared" si="1"/>
        <v>3</v>
      </c>
      <c r="H14" s="93">
        <f t="shared" si="1"/>
        <v>9</v>
      </c>
      <c r="I14" s="93">
        <f t="shared" si="1"/>
        <v>9</v>
      </c>
      <c r="J14" s="96">
        <f t="shared" si="1"/>
        <v>9</v>
      </c>
      <c r="K14" s="96"/>
      <c r="L14" s="96"/>
      <c r="M14" s="96">
        <f>MAX(M13:O13)</f>
        <v>11</v>
      </c>
      <c r="N14" s="96"/>
      <c r="O14" s="96"/>
      <c r="P14" s="96">
        <f>MAX(P13:R13)</f>
        <v>13</v>
      </c>
      <c r="Q14" s="96"/>
      <c r="R14" s="96"/>
      <c r="S14" s="96">
        <f>MAX(S13:U13)</f>
        <v>8</v>
      </c>
      <c r="T14" s="96"/>
      <c r="U14" s="96"/>
      <c r="V14" s="62">
        <f>G14+J14+M14+P14+S14</f>
        <v>44</v>
      </c>
      <c r="W14" s="64"/>
      <c r="X14" s="94"/>
    </row>
    <row r="15" spans="1:24" ht="15">
      <c r="A15" s="90"/>
      <c r="B15" s="91"/>
      <c r="C15" s="61" t="s">
        <v>14</v>
      </c>
      <c r="D15" s="66"/>
      <c r="E15" s="61" t="s">
        <v>158</v>
      </c>
      <c r="F15" s="64"/>
      <c r="G15" s="93">
        <v>0</v>
      </c>
      <c r="H15" s="93"/>
      <c r="I15" s="93"/>
      <c r="J15" s="93">
        <v>1</v>
      </c>
      <c r="K15" s="93"/>
      <c r="L15" s="93"/>
      <c r="M15" s="93">
        <v>1</v>
      </c>
      <c r="N15" s="93"/>
      <c r="O15" s="93"/>
      <c r="P15" s="93">
        <v>1</v>
      </c>
      <c r="Q15" s="93"/>
      <c r="R15" s="93"/>
      <c r="S15" s="93">
        <v>1</v>
      </c>
      <c r="T15" s="93"/>
      <c r="U15" s="93"/>
      <c r="V15" s="66"/>
      <c r="W15" s="62">
        <f>(G15+J15+M15+P15+S15)*5</f>
        <v>20</v>
      </c>
      <c r="X15" s="94"/>
    </row>
    <row r="16" spans="1:2" ht="18">
      <c r="A16" s="69"/>
      <c r="B16" s="70"/>
    </row>
    <row r="17" spans="1:24" ht="12.75">
      <c r="A17" s="90">
        <v>3</v>
      </c>
      <c r="B17" s="91">
        <v>9</v>
      </c>
      <c r="C17" s="92" t="s">
        <v>147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61" t="s">
        <v>148</v>
      </c>
      <c r="W17" s="60" t="s">
        <v>149</v>
      </c>
      <c r="X17" s="61" t="s">
        <v>150</v>
      </c>
    </row>
    <row r="18" spans="1:24" ht="15">
      <c r="A18" s="90"/>
      <c r="B18" s="91"/>
      <c r="C18" s="61" t="s">
        <v>151</v>
      </c>
      <c r="D18" s="62">
        <v>56</v>
      </c>
      <c r="E18" s="63" t="s">
        <v>152</v>
      </c>
      <c r="F18" s="64"/>
      <c r="G18" s="93">
        <v>1</v>
      </c>
      <c r="H18" s="93"/>
      <c r="I18" s="93"/>
      <c r="J18" s="93">
        <v>2</v>
      </c>
      <c r="K18" s="93"/>
      <c r="L18" s="93"/>
      <c r="M18" s="93">
        <v>3</v>
      </c>
      <c r="N18" s="93"/>
      <c r="O18" s="93"/>
      <c r="P18" s="93">
        <v>4</v>
      </c>
      <c r="Q18" s="93"/>
      <c r="R18" s="93"/>
      <c r="S18" s="93">
        <v>5</v>
      </c>
      <c r="T18" s="93"/>
      <c r="U18" s="93"/>
      <c r="V18" s="65"/>
      <c r="W18" s="64"/>
      <c r="X18" s="94">
        <f>V21+W22</f>
        <v>64</v>
      </c>
    </row>
    <row r="19" spans="1:24" ht="13.5" customHeight="1">
      <c r="A19" s="90"/>
      <c r="B19" s="91"/>
      <c r="C19" s="61" t="s">
        <v>153</v>
      </c>
      <c r="D19" s="66" t="s">
        <v>161</v>
      </c>
      <c r="E19" s="95" t="s">
        <v>155</v>
      </c>
      <c r="F19" s="95"/>
      <c r="G19" s="64">
        <v>1</v>
      </c>
      <c r="H19" s="64">
        <v>2</v>
      </c>
      <c r="I19" s="64">
        <v>3</v>
      </c>
      <c r="J19" s="64">
        <v>1</v>
      </c>
      <c r="K19" s="64">
        <v>2</v>
      </c>
      <c r="L19" s="64">
        <v>3</v>
      </c>
      <c r="M19" s="64">
        <v>1</v>
      </c>
      <c r="N19" s="64">
        <v>2</v>
      </c>
      <c r="O19" s="64">
        <v>3</v>
      </c>
      <c r="P19" s="64">
        <v>1</v>
      </c>
      <c r="Q19" s="64">
        <v>2</v>
      </c>
      <c r="R19" s="64">
        <v>3</v>
      </c>
      <c r="S19" s="64">
        <v>1</v>
      </c>
      <c r="T19" s="64">
        <v>2</v>
      </c>
      <c r="U19" s="64">
        <v>3</v>
      </c>
      <c r="V19" s="65"/>
      <c r="W19" s="64"/>
      <c r="X19" s="94"/>
    </row>
    <row r="20" spans="1:24" ht="15">
      <c r="A20" s="90"/>
      <c r="B20" s="91"/>
      <c r="C20" s="61" t="s">
        <v>156</v>
      </c>
      <c r="D20" s="66" t="s">
        <v>162</v>
      </c>
      <c r="E20" s="95"/>
      <c r="F20" s="95"/>
      <c r="G20" s="62">
        <v>3</v>
      </c>
      <c r="H20" s="67">
        <v>6</v>
      </c>
      <c r="I20" s="62">
        <v>0</v>
      </c>
      <c r="J20" s="62">
        <v>6</v>
      </c>
      <c r="K20" s="62">
        <v>6</v>
      </c>
      <c r="L20" s="62">
        <v>6</v>
      </c>
      <c r="M20" s="62">
        <v>9</v>
      </c>
      <c r="N20" s="67">
        <v>11</v>
      </c>
      <c r="O20" s="62">
        <v>0</v>
      </c>
      <c r="P20" s="62">
        <v>11</v>
      </c>
      <c r="Q20" s="67">
        <v>13</v>
      </c>
      <c r="R20" s="62">
        <v>0</v>
      </c>
      <c r="S20" s="67">
        <v>8</v>
      </c>
      <c r="T20" s="62">
        <v>0</v>
      </c>
      <c r="U20" s="62">
        <v>0</v>
      </c>
      <c r="V20" s="65"/>
      <c r="W20" s="64"/>
      <c r="X20" s="94"/>
    </row>
    <row r="21" spans="1:24" ht="15">
      <c r="A21" s="90"/>
      <c r="B21" s="91"/>
      <c r="C21" s="61" t="s">
        <v>14</v>
      </c>
      <c r="D21" s="68" t="s">
        <v>14</v>
      </c>
      <c r="E21" s="95">
        <f aca="true" t="shared" si="2" ref="E21:J21">MAX(E20:G20)</f>
        <v>3</v>
      </c>
      <c r="F21" s="95">
        <f t="shared" si="2"/>
        <v>6</v>
      </c>
      <c r="G21" s="93">
        <f t="shared" si="2"/>
        <v>6</v>
      </c>
      <c r="H21" s="93">
        <f t="shared" si="2"/>
        <v>6</v>
      </c>
      <c r="I21" s="93">
        <f t="shared" si="2"/>
        <v>6</v>
      </c>
      <c r="J21" s="96">
        <f t="shared" si="2"/>
        <v>6</v>
      </c>
      <c r="K21" s="96"/>
      <c r="L21" s="96"/>
      <c r="M21" s="96">
        <f>MAX(M20:O20)</f>
        <v>11</v>
      </c>
      <c r="N21" s="96"/>
      <c r="O21" s="96"/>
      <c r="P21" s="96">
        <f>MAX(P20:R20)</f>
        <v>13</v>
      </c>
      <c r="Q21" s="96"/>
      <c r="R21" s="96"/>
      <c r="S21" s="96">
        <f>MAX(S20:U20)</f>
        <v>8</v>
      </c>
      <c r="T21" s="96"/>
      <c r="U21" s="96"/>
      <c r="V21" s="62">
        <f>G21+J21+M21+P21+S21</f>
        <v>44</v>
      </c>
      <c r="W21" s="64"/>
      <c r="X21" s="94"/>
    </row>
    <row r="22" spans="1:24" ht="15">
      <c r="A22" s="90"/>
      <c r="B22" s="91"/>
      <c r="C22" s="61" t="s">
        <v>14</v>
      </c>
      <c r="D22" s="66"/>
      <c r="E22" s="61" t="s">
        <v>158</v>
      </c>
      <c r="F22" s="64"/>
      <c r="G22" s="93">
        <v>1</v>
      </c>
      <c r="H22" s="93"/>
      <c r="I22" s="93"/>
      <c r="J22" s="93">
        <v>0</v>
      </c>
      <c r="K22" s="93"/>
      <c r="L22" s="93"/>
      <c r="M22" s="93">
        <v>1</v>
      </c>
      <c r="N22" s="93"/>
      <c r="O22" s="93"/>
      <c r="P22" s="93">
        <v>1</v>
      </c>
      <c r="Q22" s="93"/>
      <c r="R22" s="93"/>
      <c r="S22" s="93">
        <v>1</v>
      </c>
      <c r="T22" s="93"/>
      <c r="U22" s="93"/>
      <c r="V22" s="66"/>
      <c r="W22" s="62">
        <f>(G22+J22+M22+P22+S22)*5</f>
        <v>20</v>
      </c>
      <c r="X22" s="94"/>
    </row>
    <row r="23" spans="1:2" ht="18">
      <c r="A23" s="69"/>
      <c r="B23" s="70"/>
    </row>
    <row r="24" spans="1:24" ht="12.75">
      <c r="A24" s="90">
        <v>4</v>
      </c>
      <c r="B24" s="91">
        <v>6</v>
      </c>
      <c r="C24" s="92" t="s">
        <v>147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61" t="s">
        <v>148</v>
      </c>
      <c r="W24" s="60" t="s">
        <v>149</v>
      </c>
      <c r="X24" s="61" t="s">
        <v>150</v>
      </c>
    </row>
    <row r="25" spans="1:24" ht="15">
      <c r="A25" s="90"/>
      <c r="B25" s="91"/>
      <c r="C25" s="61" t="s">
        <v>151</v>
      </c>
      <c r="D25" s="62">
        <v>11</v>
      </c>
      <c r="E25" s="63" t="s">
        <v>152</v>
      </c>
      <c r="F25" s="64"/>
      <c r="G25" s="93">
        <v>1</v>
      </c>
      <c r="H25" s="93"/>
      <c r="I25" s="93"/>
      <c r="J25" s="93">
        <v>2</v>
      </c>
      <c r="K25" s="93"/>
      <c r="L25" s="93"/>
      <c r="M25" s="93">
        <v>3</v>
      </c>
      <c r="N25" s="93"/>
      <c r="O25" s="93"/>
      <c r="P25" s="93">
        <v>4</v>
      </c>
      <c r="Q25" s="93"/>
      <c r="R25" s="93"/>
      <c r="S25" s="93">
        <v>5</v>
      </c>
      <c r="T25" s="93"/>
      <c r="U25" s="93"/>
      <c r="V25" s="65"/>
      <c r="W25" s="64"/>
      <c r="X25" s="94">
        <f>V28+W29</f>
        <v>55</v>
      </c>
    </row>
    <row r="26" spans="1:24" ht="13.5" customHeight="1">
      <c r="A26" s="90"/>
      <c r="B26" s="91"/>
      <c r="C26" s="61" t="s">
        <v>153</v>
      </c>
      <c r="D26" s="66" t="s">
        <v>163</v>
      </c>
      <c r="E26" s="95" t="s">
        <v>155</v>
      </c>
      <c r="F26" s="95"/>
      <c r="G26" s="64">
        <v>1</v>
      </c>
      <c r="H26" s="64">
        <v>2</v>
      </c>
      <c r="I26" s="64">
        <v>3</v>
      </c>
      <c r="J26" s="64">
        <v>1</v>
      </c>
      <c r="K26" s="64">
        <v>2</v>
      </c>
      <c r="L26" s="64">
        <v>3</v>
      </c>
      <c r="M26" s="64">
        <v>1</v>
      </c>
      <c r="N26" s="64">
        <v>2</v>
      </c>
      <c r="O26" s="64">
        <v>3</v>
      </c>
      <c r="P26" s="64">
        <v>1</v>
      </c>
      <c r="Q26" s="64">
        <v>2</v>
      </c>
      <c r="R26" s="64">
        <v>3</v>
      </c>
      <c r="S26" s="64">
        <v>1</v>
      </c>
      <c r="T26" s="64">
        <v>2</v>
      </c>
      <c r="U26" s="64">
        <v>3</v>
      </c>
      <c r="V26" s="65"/>
      <c r="W26" s="64"/>
      <c r="X26" s="94"/>
    </row>
    <row r="27" spans="1:24" ht="15">
      <c r="A27" s="90"/>
      <c r="B27" s="91"/>
      <c r="C27" s="61" t="s">
        <v>156</v>
      </c>
      <c r="D27" s="66" t="s">
        <v>164</v>
      </c>
      <c r="E27" s="95"/>
      <c r="F27" s="95"/>
      <c r="G27" s="62">
        <v>5</v>
      </c>
      <c r="H27" s="62">
        <v>2</v>
      </c>
      <c r="I27" s="62">
        <v>4</v>
      </c>
      <c r="J27" s="62">
        <v>9</v>
      </c>
      <c r="K27" s="62">
        <v>8</v>
      </c>
      <c r="L27" s="62">
        <v>0</v>
      </c>
      <c r="M27" s="67">
        <v>11</v>
      </c>
      <c r="N27" s="62">
        <v>0</v>
      </c>
      <c r="O27" s="62">
        <v>0</v>
      </c>
      <c r="P27" s="62">
        <v>7</v>
      </c>
      <c r="Q27" s="62">
        <v>12</v>
      </c>
      <c r="R27" s="62">
        <v>11</v>
      </c>
      <c r="S27" s="67">
        <v>8</v>
      </c>
      <c r="T27" s="62">
        <v>0</v>
      </c>
      <c r="U27" s="62">
        <v>0</v>
      </c>
      <c r="V27" s="65"/>
      <c r="W27" s="64"/>
      <c r="X27" s="94"/>
    </row>
    <row r="28" spans="1:24" ht="15">
      <c r="A28" s="90"/>
      <c r="B28" s="91"/>
      <c r="C28" s="61" t="s">
        <v>14</v>
      </c>
      <c r="D28" s="68" t="s">
        <v>14</v>
      </c>
      <c r="E28" s="95">
        <f aca="true" t="shared" si="3" ref="E28:J28">MAX(E27:G27)</f>
        <v>5</v>
      </c>
      <c r="F28" s="95">
        <f t="shared" si="3"/>
        <v>5</v>
      </c>
      <c r="G28" s="93">
        <f t="shared" si="3"/>
        <v>5</v>
      </c>
      <c r="H28" s="93">
        <f t="shared" si="3"/>
        <v>9</v>
      </c>
      <c r="I28" s="93">
        <f t="shared" si="3"/>
        <v>9</v>
      </c>
      <c r="J28" s="96">
        <f t="shared" si="3"/>
        <v>9</v>
      </c>
      <c r="K28" s="96"/>
      <c r="L28" s="96"/>
      <c r="M28" s="96">
        <f>MAX(M27:O27)</f>
        <v>11</v>
      </c>
      <c r="N28" s="96"/>
      <c r="O28" s="96"/>
      <c r="P28" s="96">
        <f>MAX(P27:R27)</f>
        <v>12</v>
      </c>
      <c r="Q28" s="96"/>
      <c r="R28" s="96"/>
      <c r="S28" s="96">
        <f>MAX(S27:U27)</f>
        <v>8</v>
      </c>
      <c r="T28" s="96"/>
      <c r="U28" s="96"/>
      <c r="V28" s="62">
        <f>G28+J28+M28+P28+S28</f>
        <v>45</v>
      </c>
      <c r="W28" s="64"/>
      <c r="X28" s="94"/>
    </row>
    <row r="29" spans="1:24" ht="15">
      <c r="A29" s="90"/>
      <c r="B29" s="91"/>
      <c r="C29" s="61" t="s">
        <v>14</v>
      </c>
      <c r="D29" s="66"/>
      <c r="E29" s="61" t="s">
        <v>158</v>
      </c>
      <c r="F29" s="64"/>
      <c r="G29" s="93">
        <v>0</v>
      </c>
      <c r="H29" s="93"/>
      <c r="I29" s="93"/>
      <c r="J29" s="93">
        <v>0</v>
      </c>
      <c r="K29" s="93"/>
      <c r="L29" s="93"/>
      <c r="M29" s="93">
        <v>1</v>
      </c>
      <c r="N29" s="93"/>
      <c r="O29" s="93"/>
      <c r="P29" s="93">
        <v>0</v>
      </c>
      <c r="Q29" s="93"/>
      <c r="R29" s="93"/>
      <c r="S29" s="93">
        <v>1</v>
      </c>
      <c r="T29" s="93"/>
      <c r="U29" s="93"/>
      <c r="V29" s="65"/>
      <c r="W29" s="62">
        <f>(G29+J29+M29+P29+S29)*5</f>
        <v>10</v>
      </c>
      <c r="X29" s="94"/>
    </row>
    <row r="30" spans="1:2" ht="18">
      <c r="A30" s="69"/>
      <c r="B30" s="70"/>
    </row>
    <row r="31" spans="1:24" ht="12.75">
      <c r="A31" s="90">
        <v>5</v>
      </c>
      <c r="B31" s="91">
        <v>5</v>
      </c>
      <c r="C31" s="92" t="s">
        <v>147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61" t="s">
        <v>148</v>
      </c>
      <c r="W31" s="60" t="s">
        <v>149</v>
      </c>
      <c r="X31" s="61" t="s">
        <v>150</v>
      </c>
    </row>
    <row r="32" spans="1:24" ht="15">
      <c r="A32" s="90"/>
      <c r="B32" s="91"/>
      <c r="C32" s="61" t="s">
        <v>151</v>
      </c>
      <c r="D32" s="62">
        <v>54</v>
      </c>
      <c r="E32" s="63" t="s">
        <v>152</v>
      </c>
      <c r="F32" s="64"/>
      <c r="G32" s="93">
        <v>1</v>
      </c>
      <c r="H32" s="93"/>
      <c r="I32" s="93"/>
      <c r="J32" s="93">
        <v>2</v>
      </c>
      <c r="K32" s="93"/>
      <c r="L32" s="93"/>
      <c r="M32" s="93">
        <v>3</v>
      </c>
      <c r="N32" s="93"/>
      <c r="O32" s="93"/>
      <c r="P32" s="93">
        <v>4</v>
      </c>
      <c r="Q32" s="93"/>
      <c r="R32" s="93"/>
      <c r="S32" s="93">
        <v>5</v>
      </c>
      <c r="T32" s="93"/>
      <c r="U32" s="93"/>
      <c r="V32" s="65"/>
      <c r="W32" s="64"/>
      <c r="X32" s="94">
        <f>V35+W36</f>
        <v>47</v>
      </c>
    </row>
    <row r="33" spans="1:24" ht="13.5" customHeight="1">
      <c r="A33" s="90"/>
      <c r="B33" s="91"/>
      <c r="C33" s="61" t="s">
        <v>153</v>
      </c>
      <c r="D33" s="66" t="s">
        <v>165</v>
      </c>
      <c r="E33" s="95" t="s">
        <v>155</v>
      </c>
      <c r="F33" s="95"/>
      <c r="G33" s="64">
        <v>1</v>
      </c>
      <c r="H33" s="64">
        <v>2</v>
      </c>
      <c r="I33" s="64">
        <v>3</v>
      </c>
      <c r="J33" s="64">
        <v>1</v>
      </c>
      <c r="K33" s="64">
        <v>2</v>
      </c>
      <c r="L33" s="64">
        <v>3</v>
      </c>
      <c r="M33" s="64">
        <v>1</v>
      </c>
      <c r="N33" s="64">
        <v>2</v>
      </c>
      <c r="O33" s="64">
        <v>3</v>
      </c>
      <c r="P33" s="64">
        <v>1</v>
      </c>
      <c r="Q33" s="64">
        <v>2</v>
      </c>
      <c r="R33" s="64">
        <v>3</v>
      </c>
      <c r="S33" s="64">
        <v>1</v>
      </c>
      <c r="T33" s="64">
        <v>2</v>
      </c>
      <c r="U33" s="64">
        <v>3</v>
      </c>
      <c r="V33" s="65"/>
      <c r="W33" s="64"/>
      <c r="X33" s="94"/>
    </row>
    <row r="34" spans="1:24" ht="15">
      <c r="A34" s="90"/>
      <c r="B34" s="91"/>
      <c r="C34" s="61" t="s">
        <v>156</v>
      </c>
      <c r="D34" s="66" t="s">
        <v>166</v>
      </c>
      <c r="E34" s="95"/>
      <c r="F34" s="95"/>
      <c r="G34" s="62">
        <v>3</v>
      </c>
      <c r="H34" s="62">
        <v>0</v>
      </c>
      <c r="I34" s="62">
        <v>3</v>
      </c>
      <c r="J34" s="62">
        <v>3</v>
      </c>
      <c r="K34" s="67">
        <v>9</v>
      </c>
      <c r="L34" s="62">
        <v>0</v>
      </c>
      <c r="M34" s="62">
        <v>10</v>
      </c>
      <c r="N34" s="62">
        <v>4</v>
      </c>
      <c r="O34" s="62">
        <v>9</v>
      </c>
      <c r="P34" s="62">
        <v>4</v>
      </c>
      <c r="Q34" s="62">
        <v>7</v>
      </c>
      <c r="R34" s="62">
        <v>7</v>
      </c>
      <c r="S34" s="67">
        <v>8</v>
      </c>
      <c r="T34" s="62">
        <v>0</v>
      </c>
      <c r="U34" s="62">
        <v>0</v>
      </c>
      <c r="V34" s="65"/>
      <c r="W34" s="64"/>
      <c r="X34" s="94"/>
    </row>
    <row r="35" spans="1:24" ht="15">
      <c r="A35" s="90"/>
      <c r="B35" s="91"/>
      <c r="C35" s="61" t="s">
        <v>14</v>
      </c>
      <c r="D35" s="68" t="s">
        <v>14</v>
      </c>
      <c r="E35" s="95">
        <f aca="true" t="shared" si="4" ref="E35:J35">MAX(E34:G34)</f>
        <v>3</v>
      </c>
      <c r="F35" s="95">
        <f t="shared" si="4"/>
        <v>3</v>
      </c>
      <c r="G35" s="93">
        <f t="shared" si="4"/>
        <v>3</v>
      </c>
      <c r="H35" s="93">
        <f t="shared" si="4"/>
        <v>3</v>
      </c>
      <c r="I35" s="93">
        <f t="shared" si="4"/>
        <v>9</v>
      </c>
      <c r="J35" s="96">
        <f t="shared" si="4"/>
        <v>9</v>
      </c>
      <c r="K35" s="96"/>
      <c r="L35" s="96"/>
      <c r="M35" s="96">
        <f>MAX(M34:O34)</f>
        <v>10</v>
      </c>
      <c r="N35" s="96"/>
      <c r="O35" s="96"/>
      <c r="P35" s="96">
        <f>MAX(P34:R34)</f>
        <v>7</v>
      </c>
      <c r="Q35" s="96"/>
      <c r="R35" s="96"/>
      <c r="S35" s="96">
        <f>MAX(S34:U34)</f>
        <v>8</v>
      </c>
      <c r="T35" s="96"/>
      <c r="U35" s="96"/>
      <c r="V35" s="62">
        <f>G35+J35+M35+P35+S35</f>
        <v>37</v>
      </c>
      <c r="W35" s="64"/>
      <c r="X35" s="94"/>
    </row>
    <row r="36" spans="1:24" ht="15">
      <c r="A36" s="90"/>
      <c r="B36" s="91"/>
      <c r="C36" s="61" t="s">
        <v>14</v>
      </c>
      <c r="D36" s="66"/>
      <c r="E36" s="61" t="s">
        <v>158</v>
      </c>
      <c r="F36" s="64"/>
      <c r="G36" s="93">
        <v>0</v>
      </c>
      <c r="H36" s="93"/>
      <c r="I36" s="93"/>
      <c r="J36" s="93">
        <v>1</v>
      </c>
      <c r="K36" s="93"/>
      <c r="L36" s="93"/>
      <c r="M36" s="93">
        <v>0</v>
      </c>
      <c r="N36" s="93"/>
      <c r="O36" s="93"/>
      <c r="P36" s="93">
        <v>0</v>
      </c>
      <c r="Q36" s="93"/>
      <c r="R36" s="93"/>
      <c r="S36" s="93">
        <v>1</v>
      </c>
      <c r="T36" s="93"/>
      <c r="U36" s="93"/>
      <c r="V36" s="65"/>
      <c r="W36" s="62">
        <f>(G36+J36+M36+P36+S36)*5</f>
        <v>10</v>
      </c>
      <c r="X36" s="94"/>
    </row>
    <row r="37" spans="1:2" ht="18">
      <c r="A37" s="69"/>
      <c r="B37" s="70"/>
    </row>
    <row r="38" spans="1:24" ht="12.75">
      <c r="A38" s="97">
        <v>6</v>
      </c>
      <c r="B38" s="91">
        <v>4</v>
      </c>
      <c r="C38" s="92" t="s">
        <v>147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61" t="s">
        <v>148</v>
      </c>
      <c r="W38" s="60" t="s">
        <v>149</v>
      </c>
      <c r="X38" s="61" t="s">
        <v>150</v>
      </c>
    </row>
    <row r="39" spans="1:24" ht="15">
      <c r="A39" s="97"/>
      <c r="B39" s="91"/>
      <c r="C39" s="61" t="s">
        <v>151</v>
      </c>
      <c r="D39" s="62">
        <v>1</v>
      </c>
      <c r="E39" s="63" t="s">
        <v>152</v>
      </c>
      <c r="F39" s="64"/>
      <c r="G39" s="93">
        <v>1</v>
      </c>
      <c r="H39" s="93"/>
      <c r="I39" s="93"/>
      <c r="J39" s="93">
        <v>2</v>
      </c>
      <c r="K39" s="93"/>
      <c r="L39" s="93"/>
      <c r="M39" s="93">
        <v>3</v>
      </c>
      <c r="N39" s="93"/>
      <c r="O39" s="93"/>
      <c r="P39" s="93">
        <v>4</v>
      </c>
      <c r="Q39" s="93"/>
      <c r="R39" s="93"/>
      <c r="S39" s="93">
        <v>5</v>
      </c>
      <c r="T39" s="93"/>
      <c r="U39" s="93"/>
      <c r="V39" s="65"/>
      <c r="W39" s="64"/>
      <c r="X39" s="94">
        <f>V42+W43</f>
        <v>44</v>
      </c>
    </row>
    <row r="40" spans="1:24" ht="13.5" customHeight="1">
      <c r="A40" s="97"/>
      <c r="B40" s="91"/>
      <c r="C40" s="61" t="s">
        <v>153</v>
      </c>
      <c r="D40" s="66" t="s">
        <v>167</v>
      </c>
      <c r="E40" s="95" t="s">
        <v>155</v>
      </c>
      <c r="F40" s="95"/>
      <c r="G40" s="64">
        <v>1</v>
      </c>
      <c r="H40" s="64">
        <v>2</v>
      </c>
      <c r="I40" s="64">
        <v>3</v>
      </c>
      <c r="J40" s="64">
        <v>1</v>
      </c>
      <c r="K40" s="64">
        <v>2</v>
      </c>
      <c r="L40" s="64">
        <v>3</v>
      </c>
      <c r="M40" s="64">
        <v>1</v>
      </c>
      <c r="N40" s="64">
        <v>2</v>
      </c>
      <c r="O40" s="64">
        <v>3</v>
      </c>
      <c r="P40" s="64">
        <v>1</v>
      </c>
      <c r="Q40" s="64">
        <v>2</v>
      </c>
      <c r="R40" s="64">
        <v>3</v>
      </c>
      <c r="S40" s="64">
        <v>1</v>
      </c>
      <c r="T40" s="64">
        <v>2</v>
      </c>
      <c r="U40" s="64">
        <v>3</v>
      </c>
      <c r="V40" s="65"/>
      <c r="W40" s="64"/>
      <c r="X40" s="94"/>
    </row>
    <row r="41" spans="1:24" ht="15">
      <c r="A41" s="97"/>
      <c r="B41" s="91"/>
      <c r="C41" s="61" t="s">
        <v>156</v>
      </c>
      <c r="D41" s="66" t="s">
        <v>168</v>
      </c>
      <c r="E41" s="95"/>
      <c r="F41" s="95"/>
      <c r="G41" s="62">
        <v>2</v>
      </c>
      <c r="H41" s="62">
        <v>2</v>
      </c>
      <c r="I41" s="62">
        <v>3</v>
      </c>
      <c r="J41" s="62">
        <v>3</v>
      </c>
      <c r="K41" s="62">
        <v>8</v>
      </c>
      <c r="L41" s="62">
        <v>3</v>
      </c>
      <c r="M41" s="62">
        <v>11</v>
      </c>
      <c r="N41" s="67">
        <v>11</v>
      </c>
      <c r="O41" s="62">
        <v>0</v>
      </c>
      <c r="P41" s="62">
        <v>7</v>
      </c>
      <c r="Q41" s="62">
        <v>7</v>
      </c>
      <c r="R41" s="62">
        <v>11</v>
      </c>
      <c r="S41" s="62">
        <v>4</v>
      </c>
      <c r="T41" s="62">
        <v>5</v>
      </c>
      <c r="U41" s="62">
        <v>6</v>
      </c>
      <c r="V41" s="65"/>
      <c r="W41" s="64"/>
      <c r="X41" s="94"/>
    </row>
    <row r="42" spans="1:24" ht="15">
      <c r="A42" s="97"/>
      <c r="B42" s="91"/>
      <c r="C42" s="61" t="s">
        <v>14</v>
      </c>
      <c r="D42" s="68" t="s">
        <v>14</v>
      </c>
      <c r="E42" s="95">
        <f aca="true" t="shared" si="5" ref="E42:J42">MAX(E41:G41)</f>
        <v>2</v>
      </c>
      <c r="F42" s="95">
        <f t="shared" si="5"/>
        <v>2</v>
      </c>
      <c r="G42" s="93">
        <f t="shared" si="5"/>
        <v>3</v>
      </c>
      <c r="H42" s="93">
        <f t="shared" si="5"/>
        <v>3</v>
      </c>
      <c r="I42" s="93">
        <f t="shared" si="5"/>
        <v>8</v>
      </c>
      <c r="J42" s="96">
        <f t="shared" si="5"/>
        <v>8</v>
      </c>
      <c r="K42" s="96"/>
      <c r="L42" s="96"/>
      <c r="M42" s="96">
        <f>MAX(M41:O41)</f>
        <v>11</v>
      </c>
      <c r="N42" s="96"/>
      <c r="O42" s="96"/>
      <c r="P42" s="96">
        <f>MAX(P41:R41)</f>
        <v>11</v>
      </c>
      <c r="Q42" s="96"/>
      <c r="R42" s="96"/>
      <c r="S42" s="96">
        <f>MAX(S41:U41)</f>
        <v>6</v>
      </c>
      <c r="T42" s="96"/>
      <c r="U42" s="96"/>
      <c r="V42" s="62">
        <f>G42+J42+M42+P42+S42</f>
        <v>39</v>
      </c>
      <c r="W42" s="64"/>
      <c r="X42" s="94"/>
    </row>
    <row r="43" spans="1:24" ht="15">
      <c r="A43" s="97"/>
      <c r="B43" s="91"/>
      <c r="C43" s="61" t="s">
        <v>14</v>
      </c>
      <c r="D43" s="66"/>
      <c r="E43" s="61" t="s">
        <v>158</v>
      </c>
      <c r="F43" s="64"/>
      <c r="G43" s="93">
        <v>0</v>
      </c>
      <c r="H43" s="93"/>
      <c r="I43" s="93"/>
      <c r="J43" s="93">
        <v>0</v>
      </c>
      <c r="K43" s="93"/>
      <c r="L43" s="93"/>
      <c r="M43" s="93">
        <v>1</v>
      </c>
      <c r="N43" s="93"/>
      <c r="O43" s="93"/>
      <c r="P43" s="93">
        <v>0</v>
      </c>
      <c r="Q43" s="93"/>
      <c r="R43" s="93"/>
      <c r="S43" s="93">
        <v>0</v>
      </c>
      <c r="T43" s="93"/>
      <c r="U43" s="93"/>
      <c r="V43" s="65"/>
      <c r="W43" s="62">
        <f>(G43+J43+M43+P43+S43)*5</f>
        <v>5</v>
      </c>
      <c r="X43" s="94"/>
    </row>
    <row r="44" spans="1:2" ht="18">
      <c r="A44" s="69"/>
      <c r="B44" s="70"/>
    </row>
    <row r="45" spans="1:24" ht="12.75">
      <c r="A45" s="97">
        <v>7</v>
      </c>
      <c r="B45" s="91">
        <v>3</v>
      </c>
      <c r="C45" s="92" t="s">
        <v>147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61" t="s">
        <v>148</v>
      </c>
      <c r="W45" s="60" t="s">
        <v>149</v>
      </c>
      <c r="X45" s="61" t="s">
        <v>150</v>
      </c>
    </row>
    <row r="46" spans="1:24" ht="15">
      <c r="A46" s="97"/>
      <c r="B46" s="91"/>
      <c r="C46" s="61" t="s">
        <v>151</v>
      </c>
      <c r="D46" s="62">
        <v>53</v>
      </c>
      <c r="E46" s="63" t="s">
        <v>152</v>
      </c>
      <c r="F46" s="64"/>
      <c r="G46" s="93">
        <v>1</v>
      </c>
      <c r="H46" s="93"/>
      <c r="I46" s="93"/>
      <c r="J46" s="93">
        <v>2</v>
      </c>
      <c r="K46" s="93"/>
      <c r="L46" s="93"/>
      <c r="M46" s="93">
        <v>3</v>
      </c>
      <c r="N46" s="93"/>
      <c r="O46" s="93"/>
      <c r="P46" s="93">
        <v>4</v>
      </c>
      <c r="Q46" s="93"/>
      <c r="R46" s="93"/>
      <c r="S46" s="93">
        <v>5</v>
      </c>
      <c r="T46" s="93"/>
      <c r="U46" s="93"/>
      <c r="V46" s="65"/>
      <c r="W46" s="64"/>
      <c r="X46" s="94">
        <f>V49+W50</f>
        <v>40</v>
      </c>
    </row>
    <row r="47" spans="1:24" ht="13.5" customHeight="1">
      <c r="A47" s="97"/>
      <c r="B47" s="91"/>
      <c r="C47" s="61" t="s">
        <v>153</v>
      </c>
      <c r="D47" s="66" t="s">
        <v>165</v>
      </c>
      <c r="E47" s="95" t="s">
        <v>155</v>
      </c>
      <c r="F47" s="95"/>
      <c r="G47" s="71">
        <v>1</v>
      </c>
      <c r="H47" s="71">
        <v>2</v>
      </c>
      <c r="I47" s="71">
        <v>3</v>
      </c>
      <c r="J47" s="71">
        <v>1</v>
      </c>
      <c r="K47" s="71">
        <v>2</v>
      </c>
      <c r="L47" s="71">
        <v>3</v>
      </c>
      <c r="M47" s="71">
        <v>1</v>
      </c>
      <c r="N47" s="71">
        <v>2</v>
      </c>
      <c r="O47" s="71">
        <v>3</v>
      </c>
      <c r="P47" s="71">
        <v>1</v>
      </c>
      <c r="Q47" s="71">
        <v>2</v>
      </c>
      <c r="R47" s="71">
        <v>3</v>
      </c>
      <c r="S47" s="71">
        <v>1</v>
      </c>
      <c r="T47" s="71">
        <v>2</v>
      </c>
      <c r="U47" s="71">
        <v>3</v>
      </c>
      <c r="V47" s="65"/>
      <c r="W47" s="64"/>
      <c r="X47" s="94"/>
    </row>
    <row r="48" spans="1:24" ht="15">
      <c r="A48" s="97"/>
      <c r="B48" s="91"/>
      <c r="C48" s="61" t="s">
        <v>156</v>
      </c>
      <c r="D48" s="66" t="s">
        <v>169</v>
      </c>
      <c r="E48" s="95"/>
      <c r="F48" s="95"/>
      <c r="G48" s="62">
        <v>3</v>
      </c>
      <c r="H48" s="62">
        <v>3</v>
      </c>
      <c r="I48" s="62">
        <v>3</v>
      </c>
      <c r="J48" s="67">
        <v>9</v>
      </c>
      <c r="K48" s="62">
        <v>0</v>
      </c>
      <c r="L48" s="62">
        <v>0</v>
      </c>
      <c r="M48" s="62">
        <v>5</v>
      </c>
      <c r="N48" s="62">
        <v>5</v>
      </c>
      <c r="O48" s="62">
        <v>10</v>
      </c>
      <c r="P48" s="62">
        <v>7</v>
      </c>
      <c r="Q48" s="62">
        <v>6</v>
      </c>
      <c r="R48" s="62">
        <v>6</v>
      </c>
      <c r="S48" s="62">
        <v>1</v>
      </c>
      <c r="T48" s="62">
        <v>6</v>
      </c>
      <c r="U48" s="62">
        <v>6</v>
      </c>
      <c r="V48" s="65"/>
      <c r="W48" s="64"/>
      <c r="X48" s="94"/>
    </row>
    <row r="49" spans="1:24" ht="15">
      <c r="A49" s="97"/>
      <c r="B49" s="91"/>
      <c r="C49" s="61" t="s">
        <v>14</v>
      </c>
      <c r="D49" s="68" t="s">
        <v>14</v>
      </c>
      <c r="E49" s="95">
        <f aca="true" t="shared" si="6" ref="E49:J49">MAX(E48:G48)</f>
        <v>3</v>
      </c>
      <c r="F49" s="95">
        <f t="shared" si="6"/>
        <v>3</v>
      </c>
      <c r="G49" s="93">
        <f t="shared" si="6"/>
        <v>3</v>
      </c>
      <c r="H49" s="93">
        <f t="shared" si="6"/>
        <v>9</v>
      </c>
      <c r="I49" s="93">
        <f t="shared" si="6"/>
        <v>9</v>
      </c>
      <c r="J49" s="96">
        <f t="shared" si="6"/>
        <v>9</v>
      </c>
      <c r="K49" s="96"/>
      <c r="L49" s="96"/>
      <c r="M49" s="96">
        <f>MAX(M48:O48)</f>
        <v>10</v>
      </c>
      <c r="N49" s="96"/>
      <c r="O49" s="96"/>
      <c r="P49" s="96">
        <f>MAX(P48:R48)</f>
        <v>7</v>
      </c>
      <c r="Q49" s="96"/>
      <c r="R49" s="96"/>
      <c r="S49" s="96">
        <f>MAX(S48:U48)</f>
        <v>6</v>
      </c>
      <c r="T49" s="96"/>
      <c r="U49" s="96"/>
      <c r="V49" s="62">
        <f>G49+J49+M49+P49+S49</f>
        <v>35</v>
      </c>
      <c r="W49" s="64"/>
      <c r="X49" s="94"/>
    </row>
    <row r="50" spans="1:24" ht="15">
      <c r="A50" s="97"/>
      <c r="B50" s="91"/>
      <c r="C50" s="61" t="s">
        <v>14</v>
      </c>
      <c r="D50" s="66"/>
      <c r="E50" s="61" t="s">
        <v>158</v>
      </c>
      <c r="F50" s="64"/>
      <c r="G50" s="93">
        <v>0</v>
      </c>
      <c r="H50" s="93"/>
      <c r="I50" s="93"/>
      <c r="J50" s="93">
        <v>1</v>
      </c>
      <c r="K50" s="93"/>
      <c r="L50" s="93"/>
      <c r="M50" s="93">
        <v>0</v>
      </c>
      <c r="N50" s="93"/>
      <c r="O50" s="93"/>
      <c r="P50" s="93">
        <v>0</v>
      </c>
      <c r="Q50" s="93"/>
      <c r="R50" s="93"/>
      <c r="S50" s="93">
        <v>0</v>
      </c>
      <c r="T50" s="93"/>
      <c r="U50" s="93"/>
      <c r="V50" s="65"/>
      <c r="W50" s="62">
        <f>(G50+J50+M50+P50+S50)*5</f>
        <v>5</v>
      </c>
      <c r="X50" s="94"/>
    </row>
    <row r="51" spans="1:2" ht="18">
      <c r="A51" s="69"/>
      <c r="B51" s="70"/>
    </row>
    <row r="52" spans="1:24" ht="12.75">
      <c r="A52" s="97">
        <v>8</v>
      </c>
      <c r="B52" s="91">
        <v>7</v>
      </c>
      <c r="C52" s="92" t="s">
        <v>147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61" t="s">
        <v>148</v>
      </c>
      <c r="W52" s="60" t="s">
        <v>149</v>
      </c>
      <c r="X52" s="61" t="s">
        <v>150</v>
      </c>
    </row>
    <row r="53" spans="1:24" ht="15">
      <c r="A53" s="97"/>
      <c r="B53" s="91"/>
      <c r="C53" s="61" t="s">
        <v>151</v>
      </c>
      <c r="D53" s="62">
        <v>51</v>
      </c>
      <c r="E53" s="63" t="s">
        <v>152</v>
      </c>
      <c r="F53" s="64"/>
      <c r="G53" s="93">
        <v>1</v>
      </c>
      <c r="H53" s="93"/>
      <c r="I53" s="93"/>
      <c r="J53" s="93">
        <v>2</v>
      </c>
      <c r="K53" s="93"/>
      <c r="L53" s="93"/>
      <c r="M53" s="93">
        <v>3</v>
      </c>
      <c r="N53" s="93"/>
      <c r="O53" s="93"/>
      <c r="P53" s="93">
        <v>4</v>
      </c>
      <c r="Q53" s="93"/>
      <c r="R53" s="93"/>
      <c r="S53" s="93">
        <v>5</v>
      </c>
      <c r="T53" s="93"/>
      <c r="U53" s="93"/>
      <c r="V53" s="65"/>
      <c r="W53" s="64"/>
      <c r="X53" s="94">
        <f>V56+W57</f>
        <v>39</v>
      </c>
    </row>
    <row r="54" spans="1:24" ht="13.5" customHeight="1">
      <c r="A54" s="97"/>
      <c r="B54" s="91"/>
      <c r="C54" s="61" t="s">
        <v>153</v>
      </c>
      <c r="D54" s="66" t="s">
        <v>170</v>
      </c>
      <c r="E54" s="95" t="s">
        <v>155</v>
      </c>
      <c r="F54" s="95"/>
      <c r="G54" s="64">
        <v>1</v>
      </c>
      <c r="H54" s="64">
        <v>2</v>
      </c>
      <c r="I54" s="64">
        <v>3</v>
      </c>
      <c r="J54" s="64">
        <v>1</v>
      </c>
      <c r="K54" s="64">
        <v>2</v>
      </c>
      <c r="L54" s="64">
        <v>3</v>
      </c>
      <c r="M54" s="64">
        <v>1</v>
      </c>
      <c r="N54" s="64">
        <v>2</v>
      </c>
      <c r="O54" s="64">
        <v>3</v>
      </c>
      <c r="P54" s="64">
        <v>1</v>
      </c>
      <c r="Q54" s="64">
        <v>2</v>
      </c>
      <c r="R54" s="64">
        <v>3</v>
      </c>
      <c r="S54" s="64">
        <v>1</v>
      </c>
      <c r="T54" s="64">
        <v>2</v>
      </c>
      <c r="U54" s="64">
        <v>3</v>
      </c>
      <c r="V54" s="65"/>
      <c r="W54" s="64"/>
      <c r="X54" s="94"/>
    </row>
    <row r="55" spans="1:24" ht="15">
      <c r="A55" s="97"/>
      <c r="B55" s="91"/>
      <c r="C55" s="61" t="s">
        <v>156</v>
      </c>
      <c r="D55" s="66" t="s">
        <v>171</v>
      </c>
      <c r="E55" s="95"/>
      <c r="F55" s="95"/>
      <c r="G55" s="62">
        <v>4</v>
      </c>
      <c r="H55" s="62">
        <v>4</v>
      </c>
      <c r="I55" s="62">
        <v>4</v>
      </c>
      <c r="J55" s="62">
        <v>6</v>
      </c>
      <c r="K55" s="62">
        <v>6</v>
      </c>
      <c r="L55" s="62">
        <v>6</v>
      </c>
      <c r="M55" s="62">
        <v>5</v>
      </c>
      <c r="N55" s="62">
        <v>6</v>
      </c>
      <c r="O55" s="62">
        <v>9</v>
      </c>
      <c r="P55" s="62">
        <v>7</v>
      </c>
      <c r="Q55" s="62">
        <v>7</v>
      </c>
      <c r="R55" s="62">
        <v>7</v>
      </c>
      <c r="S55" s="67">
        <v>8</v>
      </c>
      <c r="T55" s="62">
        <v>0</v>
      </c>
      <c r="U55" s="62">
        <v>0</v>
      </c>
      <c r="V55" s="65"/>
      <c r="W55" s="64"/>
      <c r="X55" s="94"/>
    </row>
    <row r="56" spans="1:24" ht="15">
      <c r="A56" s="97"/>
      <c r="B56" s="91"/>
      <c r="C56" s="61" t="s">
        <v>14</v>
      </c>
      <c r="D56" s="68" t="s">
        <v>172</v>
      </c>
      <c r="E56" s="95">
        <f aca="true" t="shared" si="7" ref="E56:J56">MAX(E55:G55)</f>
        <v>4</v>
      </c>
      <c r="F56" s="95">
        <f t="shared" si="7"/>
        <v>4</v>
      </c>
      <c r="G56" s="93">
        <f t="shared" si="7"/>
        <v>4</v>
      </c>
      <c r="H56" s="93">
        <f t="shared" si="7"/>
        <v>6</v>
      </c>
      <c r="I56" s="93">
        <f t="shared" si="7"/>
        <v>6</v>
      </c>
      <c r="J56" s="96">
        <f t="shared" si="7"/>
        <v>6</v>
      </c>
      <c r="K56" s="96"/>
      <c r="L56" s="96"/>
      <c r="M56" s="96">
        <f>MAX(M55:O55)</f>
        <v>9</v>
      </c>
      <c r="N56" s="96"/>
      <c r="O56" s="96"/>
      <c r="P56" s="96">
        <f>MAX(P55:R55)</f>
        <v>7</v>
      </c>
      <c r="Q56" s="96"/>
      <c r="R56" s="96"/>
      <c r="S56" s="96">
        <f>MAX(S55:U55)</f>
        <v>8</v>
      </c>
      <c r="T56" s="96"/>
      <c r="U56" s="96"/>
      <c r="V56" s="62">
        <f>G56+J56+M56+P56+S56</f>
        <v>34</v>
      </c>
      <c r="W56" s="64"/>
      <c r="X56" s="94"/>
    </row>
    <row r="57" spans="1:24" ht="15">
      <c r="A57" s="97"/>
      <c r="B57" s="91"/>
      <c r="C57" s="61" t="s">
        <v>14</v>
      </c>
      <c r="D57" s="66"/>
      <c r="E57" s="61" t="s">
        <v>158</v>
      </c>
      <c r="F57" s="64"/>
      <c r="G57" s="93">
        <v>0</v>
      </c>
      <c r="H57" s="93"/>
      <c r="I57" s="93"/>
      <c r="J57" s="93">
        <v>0</v>
      </c>
      <c r="K57" s="93"/>
      <c r="L57" s="93"/>
      <c r="M57" s="93">
        <v>0</v>
      </c>
      <c r="N57" s="93"/>
      <c r="O57" s="93"/>
      <c r="P57" s="93">
        <v>0</v>
      </c>
      <c r="Q57" s="93"/>
      <c r="R57" s="93"/>
      <c r="S57" s="93">
        <v>1</v>
      </c>
      <c r="T57" s="93"/>
      <c r="U57" s="93"/>
      <c r="V57" s="65"/>
      <c r="W57" s="62">
        <f>(G57+J57+M57+P57+S57)*5</f>
        <v>5</v>
      </c>
      <c r="X57" s="94"/>
    </row>
    <row r="58" spans="1:2" ht="18">
      <c r="A58" s="69"/>
      <c r="B58" s="70"/>
    </row>
    <row r="59" spans="1:24" ht="12.75">
      <c r="A59" s="97">
        <v>9</v>
      </c>
      <c r="B59" s="91">
        <v>2</v>
      </c>
      <c r="C59" s="92" t="s">
        <v>147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61" t="s">
        <v>148</v>
      </c>
      <c r="W59" s="60" t="s">
        <v>149</v>
      </c>
      <c r="X59" s="61" t="s">
        <v>150</v>
      </c>
    </row>
    <row r="60" spans="1:24" ht="15">
      <c r="A60" s="97"/>
      <c r="B60" s="91"/>
      <c r="C60" s="61" t="s">
        <v>151</v>
      </c>
      <c r="D60" s="62">
        <v>75</v>
      </c>
      <c r="E60" s="63" t="s">
        <v>152</v>
      </c>
      <c r="F60" s="64"/>
      <c r="G60" s="93">
        <v>1</v>
      </c>
      <c r="H60" s="93"/>
      <c r="I60" s="93"/>
      <c r="J60" s="93">
        <v>2</v>
      </c>
      <c r="K60" s="93"/>
      <c r="L60" s="93"/>
      <c r="M60" s="93">
        <v>3</v>
      </c>
      <c r="N60" s="93"/>
      <c r="O60" s="93"/>
      <c r="P60" s="93">
        <v>4</v>
      </c>
      <c r="Q60" s="93"/>
      <c r="R60" s="93"/>
      <c r="S60" s="93">
        <v>5</v>
      </c>
      <c r="T60" s="93"/>
      <c r="U60" s="93"/>
      <c r="V60" s="65"/>
      <c r="W60" s="64"/>
      <c r="X60" s="94">
        <f>V63+W64</f>
        <v>35</v>
      </c>
    </row>
    <row r="61" spans="1:24" ht="13.5" customHeight="1">
      <c r="A61" s="97"/>
      <c r="B61" s="91"/>
      <c r="C61" s="61" t="s">
        <v>153</v>
      </c>
      <c r="D61" s="66" t="s">
        <v>173</v>
      </c>
      <c r="E61" s="95" t="s">
        <v>155</v>
      </c>
      <c r="F61" s="95"/>
      <c r="G61" s="71">
        <v>1</v>
      </c>
      <c r="H61" s="71">
        <v>2</v>
      </c>
      <c r="I61" s="71">
        <v>3</v>
      </c>
      <c r="J61" s="71">
        <v>1</v>
      </c>
      <c r="K61" s="71">
        <v>2</v>
      </c>
      <c r="L61" s="71">
        <v>3</v>
      </c>
      <c r="M61" s="71">
        <v>1</v>
      </c>
      <c r="N61" s="71">
        <v>2</v>
      </c>
      <c r="O61" s="71">
        <v>3</v>
      </c>
      <c r="P61" s="71">
        <v>1</v>
      </c>
      <c r="Q61" s="71">
        <v>2</v>
      </c>
      <c r="R61" s="71">
        <v>3</v>
      </c>
      <c r="S61" s="71">
        <v>1</v>
      </c>
      <c r="T61" s="71">
        <v>2</v>
      </c>
      <c r="U61" s="71">
        <v>3</v>
      </c>
      <c r="V61" s="65"/>
      <c r="W61" s="64"/>
      <c r="X61" s="94"/>
    </row>
    <row r="62" spans="1:24" ht="15">
      <c r="A62" s="97"/>
      <c r="B62" s="91"/>
      <c r="C62" s="61" t="s">
        <v>156</v>
      </c>
      <c r="D62" s="66" t="s">
        <v>174</v>
      </c>
      <c r="E62" s="95"/>
      <c r="F62" s="95"/>
      <c r="G62" s="62">
        <v>0</v>
      </c>
      <c r="H62" s="62">
        <v>0</v>
      </c>
      <c r="I62" s="62">
        <v>2</v>
      </c>
      <c r="J62" s="62">
        <v>7</v>
      </c>
      <c r="K62" s="62">
        <v>5</v>
      </c>
      <c r="L62" s="62">
        <v>8</v>
      </c>
      <c r="M62" s="62">
        <v>5</v>
      </c>
      <c r="N62" s="62">
        <v>4</v>
      </c>
      <c r="O62" s="62">
        <v>4</v>
      </c>
      <c r="P62" s="62">
        <v>4</v>
      </c>
      <c r="Q62" s="62">
        <v>7</v>
      </c>
      <c r="R62" s="62">
        <v>7</v>
      </c>
      <c r="S62" s="67">
        <v>8</v>
      </c>
      <c r="T62" s="62">
        <v>0</v>
      </c>
      <c r="U62" s="62">
        <v>0</v>
      </c>
      <c r="V62" s="65"/>
      <c r="W62" s="64"/>
      <c r="X62" s="94"/>
    </row>
    <row r="63" spans="1:24" ht="15">
      <c r="A63" s="97"/>
      <c r="B63" s="91"/>
      <c r="C63" s="61" t="s">
        <v>14</v>
      </c>
      <c r="D63" s="68" t="s">
        <v>14</v>
      </c>
      <c r="E63" s="95">
        <f aca="true" t="shared" si="8" ref="E63:J63">MAX(E62:G62)</f>
        <v>0</v>
      </c>
      <c r="F63" s="95">
        <f t="shared" si="8"/>
        <v>0</v>
      </c>
      <c r="G63" s="93">
        <f t="shared" si="8"/>
        <v>2</v>
      </c>
      <c r="H63" s="93">
        <f t="shared" si="8"/>
        <v>7</v>
      </c>
      <c r="I63" s="93">
        <f t="shared" si="8"/>
        <v>7</v>
      </c>
      <c r="J63" s="96">
        <f t="shared" si="8"/>
        <v>8</v>
      </c>
      <c r="K63" s="96"/>
      <c r="L63" s="96"/>
      <c r="M63" s="96">
        <f>MAX(M62:O62)</f>
        <v>5</v>
      </c>
      <c r="N63" s="96"/>
      <c r="O63" s="96"/>
      <c r="P63" s="96">
        <f>MAX(P62:R62)</f>
        <v>7</v>
      </c>
      <c r="Q63" s="96"/>
      <c r="R63" s="96"/>
      <c r="S63" s="96">
        <f>MAX(S62:U62)</f>
        <v>8</v>
      </c>
      <c r="T63" s="96"/>
      <c r="U63" s="96"/>
      <c r="V63" s="62">
        <f>G63+J63+M63+P63+S63</f>
        <v>30</v>
      </c>
      <c r="W63" s="64"/>
      <c r="X63" s="94"/>
    </row>
    <row r="64" spans="1:24" ht="15">
      <c r="A64" s="97"/>
      <c r="B64" s="91"/>
      <c r="C64" s="61" t="s">
        <v>14</v>
      </c>
      <c r="D64" s="66"/>
      <c r="E64" s="61" t="s">
        <v>158</v>
      </c>
      <c r="F64" s="64"/>
      <c r="G64" s="93">
        <v>0</v>
      </c>
      <c r="H64" s="93"/>
      <c r="I64" s="93"/>
      <c r="J64" s="93">
        <v>0</v>
      </c>
      <c r="K64" s="93"/>
      <c r="L64" s="93"/>
      <c r="M64" s="93">
        <v>0</v>
      </c>
      <c r="N64" s="93"/>
      <c r="O64" s="93"/>
      <c r="P64" s="93">
        <v>0</v>
      </c>
      <c r="Q64" s="93"/>
      <c r="R64" s="93"/>
      <c r="S64" s="93">
        <v>1</v>
      </c>
      <c r="T64" s="93"/>
      <c r="U64" s="93"/>
      <c r="V64" s="65"/>
      <c r="W64" s="62">
        <f>(G64+J64+M64+P64+S64)*5</f>
        <v>5</v>
      </c>
      <c r="X64" s="94"/>
    </row>
    <row r="65" spans="1:2" ht="18">
      <c r="A65" s="69"/>
      <c r="B65" s="70"/>
    </row>
    <row r="66" spans="1:24" ht="12.75">
      <c r="A66" s="98">
        <v>10</v>
      </c>
      <c r="B66" s="99">
        <v>1</v>
      </c>
      <c r="C66" s="100" t="s">
        <v>147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73" t="s">
        <v>148</v>
      </c>
      <c r="W66" s="72" t="s">
        <v>149</v>
      </c>
      <c r="X66" s="73" t="s">
        <v>150</v>
      </c>
    </row>
    <row r="67" spans="1:24" ht="15">
      <c r="A67" s="98"/>
      <c r="B67" s="99"/>
      <c r="C67" s="73" t="s">
        <v>151</v>
      </c>
      <c r="D67" s="74">
        <v>73</v>
      </c>
      <c r="E67" s="75" t="s">
        <v>152</v>
      </c>
      <c r="F67" s="76"/>
      <c r="G67" s="101">
        <v>1</v>
      </c>
      <c r="H67" s="101"/>
      <c r="I67" s="101"/>
      <c r="J67" s="101">
        <v>2</v>
      </c>
      <c r="K67" s="101"/>
      <c r="L67" s="101"/>
      <c r="M67" s="101">
        <v>3</v>
      </c>
      <c r="N67" s="101"/>
      <c r="O67" s="101"/>
      <c r="P67" s="101">
        <v>4</v>
      </c>
      <c r="Q67" s="101"/>
      <c r="R67" s="101"/>
      <c r="S67" s="101">
        <v>5</v>
      </c>
      <c r="T67" s="101"/>
      <c r="U67" s="101"/>
      <c r="V67" s="77"/>
      <c r="W67" s="76"/>
      <c r="X67" s="102">
        <f>V70+W71</f>
        <v>31</v>
      </c>
    </row>
    <row r="68" spans="1:24" ht="13.5" customHeight="1">
      <c r="A68" s="98"/>
      <c r="B68" s="99"/>
      <c r="C68" s="73" t="s">
        <v>153</v>
      </c>
      <c r="D68" s="78" t="s">
        <v>167</v>
      </c>
      <c r="E68" s="103" t="s">
        <v>155</v>
      </c>
      <c r="F68" s="103"/>
      <c r="G68" s="76">
        <v>1</v>
      </c>
      <c r="H68" s="76">
        <v>2</v>
      </c>
      <c r="I68" s="76">
        <v>3</v>
      </c>
      <c r="J68" s="76">
        <v>1</v>
      </c>
      <c r="K68" s="76">
        <v>2</v>
      </c>
      <c r="L68" s="76">
        <v>3</v>
      </c>
      <c r="M68" s="76">
        <v>1</v>
      </c>
      <c r="N68" s="76">
        <v>2</v>
      </c>
      <c r="O68" s="76">
        <v>3</v>
      </c>
      <c r="P68" s="76">
        <v>1</v>
      </c>
      <c r="Q68" s="76">
        <v>2</v>
      </c>
      <c r="R68" s="76">
        <v>3</v>
      </c>
      <c r="S68" s="76">
        <v>1</v>
      </c>
      <c r="T68" s="76">
        <v>2</v>
      </c>
      <c r="U68" s="76">
        <v>3</v>
      </c>
      <c r="V68" s="77"/>
      <c r="W68" s="76"/>
      <c r="X68" s="102"/>
    </row>
    <row r="69" spans="1:24" ht="15">
      <c r="A69" s="98"/>
      <c r="B69" s="99"/>
      <c r="C69" s="73" t="s">
        <v>156</v>
      </c>
      <c r="D69" s="78" t="s">
        <v>175</v>
      </c>
      <c r="E69" s="103"/>
      <c r="F69" s="103"/>
      <c r="G69" s="74">
        <v>2</v>
      </c>
      <c r="H69" s="74">
        <v>4</v>
      </c>
      <c r="I69" s="74">
        <v>4</v>
      </c>
      <c r="J69" s="74">
        <v>8</v>
      </c>
      <c r="K69" s="74">
        <v>8</v>
      </c>
      <c r="L69" s="74">
        <v>6</v>
      </c>
      <c r="M69" s="74">
        <v>9</v>
      </c>
      <c r="N69" s="74">
        <v>5</v>
      </c>
      <c r="O69" s="74">
        <v>8</v>
      </c>
      <c r="P69" s="74">
        <v>6</v>
      </c>
      <c r="Q69" s="74">
        <v>7</v>
      </c>
      <c r="R69" s="74">
        <v>6</v>
      </c>
      <c r="S69" s="74">
        <v>3</v>
      </c>
      <c r="T69" s="74">
        <v>1</v>
      </c>
      <c r="U69" s="74">
        <v>3</v>
      </c>
      <c r="V69" s="77"/>
      <c r="W69" s="76"/>
      <c r="X69" s="102"/>
    </row>
    <row r="70" spans="1:24" ht="15">
      <c r="A70" s="98"/>
      <c r="B70" s="99"/>
      <c r="C70" s="73" t="s">
        <v>14</v>
      </c>
      <c r="D70" s="79"/>
      <c r="E70" s="103">
        <f aca="true" t="shared" si="9" ref="E70:J70">MAX(E69:G69)</f>
        <v>2</v>
      </c>
      <c r="F70" s="103">
        <f t="shared" si="9"/>
        <v>4</v>
      </c>
      <c r="G70" s="101">
        <f t="shared" si="9"/>
        <v>4</v>
      </c>
      <c r="H70" s="101">
        <f t="shared" si="9"/>
        <v>8</v>
      </c>
      <c r="I70" s="101">
        <f t="shared" si="9"/>
        <v>8</v>
      </c>
      <c r="J70" s="104">
        <f t="shared" si="9"/>
        <v>8</v>
      </c>
      <c r="K70" s="104"/>
      <c r="L70" s="104"/>
      <c r="M70" s="104">
        <f>MAX(M69:O69)</f>
        <v>9</v>
      </c>
      <c r="N70" s="104"/>
      <c r="O70" s="104"/>
      <c r="P70" s="104">
        <f>MAX(P69:R69)</f>
        <v>7</v>
      </c>
      <c r="Q70" s="104"/>
      <c r="R70" s="104"/>
      <c r="S70" s="104">
        <f>MAX(S69:U69)</f>
        <v>3</v>
      </c>
      <c r="T70" s="104"/>
      <c r="U70" s="104"/>
      <c r="V70" s="74">
        <f>G70+J70+M70+P70+S70</f>
        <v>31</v>
      </c>
      <c r="W70" s="76"/>
      <c r="X70" s="102"/>
    </row>
    <row r="71" spans="1:24" ht="15">
      <c r="A71" s="98"/>
      <c r="B71" s="99"/>
      <c r="C71" s="73" t="s">
        <v>14</v>
      </c>
      <c r="D71" s="78"/>
      <c r="E71" s="73" t="s">
        <v>158</v>
      </c>
      <c r="F71" s="76"/>
      <c r="G71" s="101">
        <v>0</v>
      </c>
      <c r="H71" s="101"/>
      <c r="I71" s="101"/>
      <c r="J71" s="101">
        <v>0</v>
      </c>
      <c r="K71" s="101"/>
      <c r="L71" s="101"/>
      <c r="M71" s="101">
        <v>0</v>
      </c>
      <c r="N71" s="101"/>
      <c r="O71" s="101"/>
      <c r="P71" s="101">
        <v>0</v>
      </c>
      <c r="Q71" s="101"/>
      <c r="R71" s="101"/>
      <c r="S71" s="101">
        <v>0</v>
      </c>
      <c r="T71" s="101"/>
      <c r="U71" s="101"/>
      <c r="V71" s="77"/>
      <c r="W71" s="74">
        <f>(G71+J71+M71+P71+S71)*5</f>
        <v>0</v>
      </c>
      <c r="X71" s="102"/>
    </row>
    <row r="72" ht="12.75">
      <c r="B72" s="70"/>
    </row>
    <row r="73" spans="1:2" ht="12.75">
      <c r="A73" s="2" t="s">
        <v>176</v>
      </c>
      <c r="B73" s="70"/>
    </row>
    <row r="75" spans="1:3" ht="12.75">
      <c r="A75" s="80"/>
      <c r="B75"/>
      <c r="C75" t="s">
        <v>177</v>
      </c>
    </row>
    <row r="77" spans="1:3" ht="12.75">
      <c r="A77" s="2" t="s">
        <v>178</v>
      </c>
      <c r="B77"/>
      <c r="C77" t="s">
        <v>179</v>
      </c>
    </row>
  </sheetData>
  <sheetProtection selectLockedCells="1" selectUnlockedCells="1"/>
  <mergeCells count="202">
    <mergeCell ref="P71:R71"/>
    <mergeCell ref="S71:U71"/>
    <mergeCell ref="X67:X71"/>
    <mergeCell ref="E68:F70"/>
    <mergeCell ref="G70:I70"/>
    <mergeCell ref="J70:L70"/>
    <mergeCell ref="M70:O70"/>
    <mergeCell ref="P70:R70"/>
    <mergeCell ref="S70:U70"/>
    <mergeCell ref="G71:I71"/>
    <mergeCell ref="J71:L71"/>
    <mergeCell ref="M71:O71"/>
    <mergeCell ref="P64:R64"/>
    <mergeCell ref="S64:U64"/>
    <mergeCell ref="A66:A71"/>
    <mergeCell ref="B66:B71"/>
    <mergeCell ref="C66:U66"/>
    <mergeCell ref="G67:I67"/>
    <mergeCell ref="J67:L67"/>
    <mergeCell ref="M67:O67"/>
    <mergeCell ref="P67:R67"/>
    <mergeCell ref="S67:U67"/>
    <mergeCell ref="X60:X64"/>
    <mergeCell ref="E61:F63"/>
    <mergeCell ref="G63:I63"/>
    <mergeCell ref="J63:L63"/>
    <mergeCell ref="M63:O63"/>
    <mergeCell ref="P63:R63"/>
    <mergeCell ref="S63:U63"/>
    <mergeCell ref="G64:I64"/>
    <mergeCell ref="J64:L64"/>
    <mergeCell ref="M64:O64"/>
    <mergeCell ref="P57:R57"/>
    <mergeCell ref="S57:U57"/>
    <mergeCell ref="A59:A64"/>
    <mergeCell ref="B59:B64"/>
    <mergeCell ref="C59:U59"/>
    <mergeCell ref="G60:I60"/>
    <mergeCell ref="J60:L60"/>
    <mergeCell ref="M60:O60"/>
    <mergeCell ref="P60:R60"/>
    <mergeCell ref="S60:U60"/>
    <mergeCell ref="X53:X57"/>
    <mergeCell ref="E54:F56"/>
    <mergeCell ref="G56:I56"/>
    <mergeCell ref="J56:L56"/>
    <mergeCell ref="M56:O56"/>
    <mergeCell ref="P56:R56"/>
    <mergeCell ref="S56:U56"/>
    <mergeCell ref="G57:I57"/>
    <mergeCell ref="J57:L57"/>
    <mergeCell ref="M57:O57"/>
    <mergeCell ref="P50:R50"/>
    <mergeCell ref="S50:U50"/>
    <mergeCell ref="A52:A57"/>
    <mergeCell ref="B52:B57"/>
    <mergeCell ref="C52:U52"/>
    <mergeCell ref="G53:I53"/>
    <mergeCell ref="J53:L53"/>
    <mergeCell ref="M53:O53"/>
    <mergeCell ref="P53:R53"/>
    <mergeCell ref="S53:U53"/>
    <mergeCell ref="X46:X50"/>
    <mergeCell ref="E47:F49"/>
    <mergeCell ref="G49:I49"/>
    <mergeCell ref="J49:L49"/>
    <mergeCell ref="M49:O49"/>
    <mergeCell ref="P49:R49"/>
    <mergeCell ref="S49:U49"/>
    <mergeCell ref="G50:I50"/>
    <mergeCell ref="J50:L50"/>
    <mergeCell ref="M50:O50"/>
    <mergeCell ref="P43:R43"/>
    <mergeCell ref="S43:U43"/>
    <mergeCell ref="A45:A50"/>
    <mergeCell ref="B45:B50"/>
    <mergeCell ref="C45:U45"/>
    <mergeCell ref="G46:I46"/>
    <mergeCell ref="J46:L46"/>
    <mergeCell ref="M46:O46"/>
    <mergeCell ref="P46:R46"/>
    <mergeCell ref="S46:U46"/>
    <mergeCell ref="X39:X43"/>
    <mergeCell ref="E40:F42"/>
    <mergeCell ref="G42:I42"/>
    <mergeCell ref="J42:L42"/>
    <mergeCell ref="M42:O42"/>
    <mergeCell ref="P42:R42"/>
    <mergeCell ref="S42:U42"/>
    <mergeCell ref="G43:I43"/>
    <mergeCell ref="J43:L43"/>
    <mergeCell ref="M43:O43"/>
    <mergeCell ref="P36:R36"/>
    <mergeCell ref="S36:U36"/>
    <mergeCell ref="A38:A43"/>
    <mergeCell ref="B38:B43"/>
    <mergeCell ref="C38:U38"/>
    <mergeCell ref="G39:I39"/>
    <mergeCell ref="J39:L39"/>
    <mergeCell ref="M39:O39"/>
    <mergeCell ref="P39:R39"/>
    <mergeCell ref="S39:U39"/>
    <mergeCell ref="X32:X36"/>
    <mergeCell ref="E33:F35"/>
    <mergeCell ref="G35:I35"/>
    <mergeCell ref="J35:L35"/>
    <mergeCell ref="M35:O35"/>
    <mergeCell ref="P35:R35"/>
    <mergeCell ref="S35:U35"/>
    <mergeCell ref="G36:I36"/>
    <mergeCell ref="J36:L36"/>
    <mergeCell ref="M36:O36"/>
    <mergeCell ref="P29:R29"/>
    <mergeCell ref="S29:U29"/>
    <mergeCell ref="A31:A36"/>
    <mergeCell ref="B31:B36"/>
    <mergeCell ref="C31:U31"/>
    <mergeCell ref="G32:I32"/>
    <mergeCell ref="J32:L32"/>
    <mergeCell ref="M32:O32"/>
    <mergeCell ref="P32:R32"/>
    <mergeCell ref="S32:U32"/>
    <mergeCell ref="X25:X29"/>
    <mergeCell ref="E26:F28"/>
    <mergeCell ref="G28:I28"/>
    <mergeCell ref="J28:L28"/>
    <mergeCell ref="M28:O28"/>
    <mergeCell ref="P28:R28"/>
    <mergeCell ref="S28:U28"/>
    <mergeCell ref="G29:I29"/>
    <mergeCell ref="J29:L29"/>
    <mergeCell ref="M29:O29"/>
    <mergeCell ref="P22:R22"/>
    <mergeCell ref="S22:U22"/>
    <mergeCell ref="A24:A29"/>
    <mergeCell ref="B24:B29"/>
    <mergeCell ref="C24:U24"/>
    <mergeCell ref="G25:I25"/>
    <mergeCell ref="J25:L25"/>
    <mergeCell ref="M25:O25"/>
    <mergeCell ref="P25:R25"/>
    <mergeCell ref="S25:U25"/>
    <mergeCell ref="X18:X22"/>
    <mergeCell ref="E19:F21"/>
    <mergeCell ref="G21:I21"/>
    <mergeCell ref="J21:L21"/>
    <mergeCell ref="M21:O21"/>
    <mergeCell ref="P21:R21"/>
    <mergeCell ref="S21:U21"/>
    <mergeCell ref="G22:I22"/>
    <mergeCell ref="J22:L22"/>
    <mergeCell ref="M22:O22"/>
    <mergeCell ref="P15:R15"/>
    <mergeCell ref="S15:U15"/>
    <mergeCell ref="A17:A22"/>
    <mergeCell ref="B17:B22"/>
    <mergeCell ref="C17:U17"/>
    <mergeCell ref="G18:I18"/>
    <mergeCell ref="J18:L18"/>
    <mergeCell ref="M18:O18"/>
    <mergeCell ref="P18:R18"/>
    <mergeCell ref="S18:U18"/>
    <mergeCell ref="X11:X15"/>
    <mergeCell ref="E12:F14"/>
    <mergeCell ref="G14:I14"/>
    <mergeCell ref="J14:L14"/>
    <mergeCell ref="M14:O14"/>
    <mergeCell ref="P14:R14"/>
    <mergeCell ref="S14:U14"/>
    <mergeCell ref="G15:I15"/>
    <mergeCell ref="J15:L15"/>
    <mergeCell ref="M15:O15"/>
    <mergeCell ref="P8:R8"/>
    <mergeCell ref="S8:U8"/>
    <mergeCell ref="A10:A15"/>
    <mergeCell ref="B10:B15"/>
    <mergeCell ref="C10:U10"/>
    <mergeCell ref="G11:I11"/>
    <mergeCell ref="J11:L11"/>
    <mergeCell ref="M11:O11"/>
    <mergeCell ref="P11:R11"/>
    <mergeCell ref="S11:U11"/>
    <mergeCell ref="X4:X8"/>
    <mergeCell ref="E5:F7"/>
    <mergeCell ref="G7:I7"/>
    <mergeCell ref="J7:L7"/>
    <mergeCell ref="M7:O7"/>
    <mergeCell ref="P7:R7"/>
    <mergeCell ref="S7:U7"/>
    <mergeCell ref="G8:I8"/>
    <mergeCell ref="J8:L8"/>
    <mergeCell ref="M8:O8"/>
    <mergeCell ref="C1:X1"/>
    <mergeCell ref="G2:U2"/>
    <mergeCell ref="A3:A8"/>
    <mergeCell ref="B3:B8"/>
    <mergeCell ref="C3:U3"/>
    <mergeCell ref="G4:I4"/>
    <mergeCell ref="J4:L4"/>
    <mergeCell ref="M4:O4"/>
    <mergeCell ref="P4:R4"/>
    <mergeCell ref="S4:U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Martinka</dc:creator>
  <cp:keywords/>
  <dc:description/>
  <cp:lastModifiedBy>Martinka</cp:lastModifiedBy>
  <dcterms:created xsi:type="dcterms:W3CDTF">2012-01-17T21:39:41Z</dcterms:created>
  <dcterms:modified xsi:type="dcterms:W3CDTF">2012-01-17T21:39:41Z</dcterms:modified>
  <cp:category/>
  <cp:version/>
  <cp:contentType/>
  <cp:contentStatus/>
</cp:coreProperties>
</file>